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adulieuhangnam\2021\BaoCao\TYT 12 thang\"/>
    </mc:Choice>
  </mc:AlternateContent>
  <xr:revisionPtr revIDLastSave="0" documentId="8_{7EE6AB1F-2FA1-478B-9D25-F00C8FE0EA19}" xr6:coauthVersionLast="45" xr6:coauthVersionMax="45" xr10:uidLastSave="{00000000-0000-0000-0000-000000000000}"/>
  <bookViews>
    <workbookView xWindow="-120" yWindow="-120" windowWidth="24240" windowHeight="13740" xr2:uid="{0DDB6AE3-631E-4A78-86D2-F765459D8F52}"/>
  </bookViews>
  <sheets>
    <sheet name="Mau chuan" sheetId="1" r:id="rId1"/>
  </sheets>
  <definedNames>
    <definedName name="_xlnm.Print_Titles" localSheetId="0">'Mau chuan'!$12:$13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3" i="1" l="1"/>
  <c r="E293" i="1"/>
  <c r="D293" i="1"/>
  <c r="F268" i="1"/>
  <c r="E268" i="1"/>
  <c r="D268" i="1"/>
  <c r="F253" i="1"/>
  <c r="F250" i="1" s="1"/>
  <c r="F17" i="1" s="1"/>
  <c r="E253" i="1"/>
  <c r="D253" i="1"/>
  <c r="D250" i="1" s="1"/>
  <c r="D17" i="1" s="1"/>
  <c r="E250" i="1"/>
  <c r="E17" i="1" s="1"/>
  <c r="F237" i="1"/>
  <c r="E237" i="1"/>
  <c r="D237" i="1"/>
  <c r="F221" i="1"/>
  <c r="E221" i="1"/>
  <c r="D221" i="1"/>
  <c r="F208" i="1"/>
  <c r="E208" i="1"/>
  <c r="D208" i="1"/>
  <c r="F203" i="1"/>
  <c r="E203" i="1"/>
  <c r="D203" i="1"/>
  <c r="F198" i="1"/>
  <c r="E198" i="1"/>
  <c r="D198" i="1"/>
  <c r="F192" i="1"/>
  <c r="E192" i="1"/>
  <c r="D192" i="1"/>
  <c r="F189" i="1"/>
  <c r="F188" i="1" s="1"/>
  <c r="F16" i="1" s="1"/>
  <c r="E189" i="1"/>
  <c r="D189" i="1"/>
  <c r="D188" i="1" s="1"/>
  <c r="D16" i="1" s="1"/>
  <c r="E188" i="1"/>
  <c r="F166" i="1"/>
  <c r="E166" i="1"/>
  <c r="D166" i="1"/>
  <c r="F159" i="1"/>
  <c r="E159" i="1"/>
  <c r="D159" i="1"/>
  <c r="F147" i="1"/>
  <c r="E147" i="1"/>
  <c r="D147" i="1"/>
  <c r="F115" i="1"/>
  <c r="E115" i="1"/>
  <c r="D115" i="1"/>
  <c r="F107" i="1"/>
  <c r="E107" i="1"/>
  <c r="D107" i="1"/>
  <c r="F91" i="1"/>
  <c r="E91" i="1"/>
  <c r="D91" i="1"/>
  <c r="F83" i="1"/>
  <c r="E83" i="1"/>
  <c r="D83" i="1"/>
  <c r="F62" i="1"/>
  <c r="E62" i="1"/>
  <c r="D62" i="1"/>
  <c r="F43" i="1"/>
  <c r="E43" i="1"/>
  <c r="D43" i="1"/>
  <c r="F36" i="1"/>
  <c r="E36" i="1"/>
  <c r="D36" i="1"/>
  <c r="F19" i="1"/>
  <c r="F18" i="1" s="1"/>
  <c r="F15" i="1" s="1"/>
  <c r="F14" i="1" s="1"/>
  <c r="E19" i="1"/>
  <c r="D19" i="1"/>
  <c r="D18" i="1" s="1"/>
  <c r="E18" i="1"/>
  <c r="E15" i="1" s="1"/>
  <c r="E14" i="1" s="1"/>
  <c r="E16" i="1"/>
  <c r="D14" i="1" l="1"/>
  <c r="D15" i="1"/>
</calcChain>
</file>

<file path=xl/sharedStrings.xml><?xml version="1.0" encoding="utf-8"?>
<sst xmlns="http://schemas.openxmlformats.org/spreadsheetml/2006/main" count="439" uniqueCount="277">
  <si>
    <t>BIỂU MẪU</t>
  </si>
  <si>
    <t xml:space="preserve">               THEO DÕI VÀ GIÁM SÁT HOẠT ĐỘNG CỦA TRẠM Y TẾ XÃ</t>
  </si>
  <si>
    <t xml:space="preserve">                (Mẫu dành cho hoạt động giám sát của Ban Chỉ đạo)</t>
  </si>
  <si>
    <t>Tên tỉnh/thành phố……………….. Quận/Huyện: …………..……. Xã, Phường, TT: ………………………</t>
  </si>
  <si>
    <t>Xã thuộc vùng:   1    2     3     Dân số: ………………..................; Diện tích: ………………………………..</t>
  </si>
  <si>
    <t>Khám BHYT:   Có / Không;       Tổng số thẻ BHYT:………...…………   Tỷ lệ bao phủ BHYT……......…%</t>
  </si>
  <si>
    <t>Trạm trưởng TYT: ……………………….. Điện thoại: ………………….Email: …….……………………</t>
  </si>
  <si>
    <t>Thời gian giám sát: ………………………..</t>
  </si>
  <si>
    <t>TT</t>
  </si>
  <si>
    <t>Chỉ số giám sát</t>
  </si>
  <si>
    <t>Các mức đánh giá</t>
  </si>
  <si>
    <t>Điểm thực hiện</t>
  </si>
  <si>
    <t>Lý do chưa thực hiện</t>
  </si>
  <si>
    <t>Điểm tự chấm</t>
  </si>
  <si>
    <t>Điểm thẩm định</t>
  </si>
  <si>
    <t>Tổng cộng (A + B + C)</t>
  </si>
  <si>
    <t xml:space="preserve">A. Chỉ số hoạt động chuyên môn về y tế </t>
  </si>
  <si>
    <t>B. Chỉ số hoạt động chuyên môn về dân số</t>
  </si>
  <si>
    <t xml:space="preserve">C. Chỉ số nhân lực, hạ tầng, TTB, tài chính, BHYT </t>
  </si>
  <si>
    <t>A. Chỉ số hoạt động chuyên môn y tế (70 điểm)</t>
  </si>
  <si>
    <t>I</t>
  </si>
  <si>
    <t>Truyền thông giáo dục sức khỏe</t>
  </si>
  <si>
    <t>Có các trang thiết bị truyền thông (TV, loa, đài,…) tại các phòng khám, sảnh chờ, hoặc khu vực truyền thông</t>
  </si>
  <si>
    <t>Có</t>
  </si>
  <si>
    <t>Không</t>
  </si>
  <si>
    <t>Có các tài liệu, thông điệp truyền thông GDSK về các biện pháp phòng, chống dịch bệnh, phòng chống bệnh không lây nhiễm (THA/ĐTĐ,...), nâng cao sức khỏe, dinh dưỡng, tăng cường vận động thể lực, vệ sinh môi trường, sử dụng nước sạch, nước hợp vệ sinh; phòng chống tai nạn thương tích, sức khỏe nghề nghiệp như: tờ gấp, tranh lật, apphich; có và thường xuyên phát các thông điệp truyền thanh, thông điệp truyền hình, phim tài liệu trên TV, loa, đài của trạm…</t>
  </si>
  <si>
    <t>Có tổ chức các hoạt động truyền thông GDSK trực tiếp tại trạm y tế bằng các hình thức như:
- Tư vấn trực tiếp
- Tư vấn nhóm nhỏ
- Nói chuyện chuyên đề
- Sinh hoạt câu lạc bộ (người cao tuổi, phụ nữ có thai, phụ nữ có con nhỏ…)</t>
  </si>
  <si>
    <t>Thực hiện &gt; 4 cuộc/năm</t>
  </si>
  <si>
    <t>Thực hiện từ 2-4 cuộc/năm</t>
  </si>
  <si>
    <t>Thực hiện &lt; 2 cuộc/năm</t>
  </si>
  <si>
    <t>Chưa triển khai:</t>
  </si>
  <si>
    <t xml:space="preserve">Truyền thông trực tiếp tại cộng đồng bằng các hình thức như: Thăm hộ gia đình, tư vấn trực tiếp tại nhà, nói chuyện chuyên đề tại cộng đồng, sinh hoạt câu lạc bộ, tổ chức sự kiện truyền thông tại cộng đồng (thôn, xóm. bản, làng, ấp, tổ dân phố…) </t>
  </si>
  <si>
    <t>Có thực hiện</t>
  </si>
  <si>
    <t>Không thực hiện</t>
  </si>
  <si>
    <t>Truyền thông GDSK trên loa đài xã, phường.</t>
  </si>
  <si>
    <t>Bản tin đọc hàng tuần và khi có dịch bệnh</t>
  </si>
  <si>
    <t>Thực hiện hàng tháng</t>
  </si>
  <si>
    <t>Cán bộ chuyên trách truyền thông TYT xã và nhân viên y tế thôn, bản có được tham dự tập huấn về:
- Kỹ năng giao tiếp
- Kỹ năng truyền thông thay đổi hành vi (tư vấn, nói chuyện chuyên đề, sinh hoạt câu lạc bộ,…)
- Xây dựng tài liệu truyền thông
- Tổ chức các sự kiện truyền thông</t>
  </si>
  <si>
    <t>Có, tối thiểu 02 lần/năm</t>
  </si>
  <si>
    <t xml:space="preserve">Có nhưng chỉ 01 lần/năm </t>
  </si>
  <si>
    <t>Chưa được tập huấn</t>
  </si>
  <si>
    <t>II</t>
  </si>
  <si>
    <t>Về lập hồ sơ sức khỏe cá nhân</t>
  </si>
  <si>
    <t>Tỷ lệ người dân được lập hồ sơ sức khỏe cá nhân</t>
  </si>
  <si>
    <t>&gt; 80%:</t>
  </si>
  <si>
    <t>≥ 50-80%:</t>
  </si>
  <si>
    <t>&lt;50%:</t>
  </si>
  <si>
    <t>Chưa lập:</t>
  </si>
  <si>
    <t>Đã thực hiện ghi chép, cập nhật các thông tin của người dân khi khám, chữa bệnh tại TYT xã vào hồ sơ sức khỏe chưa?</t>
  </si>
  <si>
    <t>Có:</t>
  </si>
  <si>
    <t>Không:</t>
  </si>
  <si>
    <t>III</t>
  </si>
  <si>
    <t>Về phòng, chống dịch bệnh truyền nhiễm và tiêm chủng</t>
  </si>
  <si>
    <t>Cán bộ làm công tác giám sát bệnh truyền nhiễm có được đào tạo, tập huấn trong vòng một năm qua không ?</t>
  </si>
  <si>
    <t>Có thực hiện giám sát, báo cáo bệnh, dịch bệnh truyền nhiễm trên địa bàn xã theo quy định tại Thông tư 54/2015/TT-BYT không?</t>
  </si>
  <si>
    <t>Có và đầy đủ:</t>
  </si>
  <si>
    <t>Có nhưng chưa đầy đủ các dịch bệnh:</t>
  </si>
  <si>
    <t>0,5</t>
  </si>
  <si>
    <t>Có thực hiện giám sát dựa vào sự kiện theo quy định tại Quyết định số 2018/QĐ-BYT không?</t>
  </si>
  <si>
    <t>Có thực hiện xác minh theo quy định khi phát hiện sự kiện YTCC theo quy định tại Quyết định số 2018/QĐ-BYT không.</t>
  </si>
  <si>
    <t>Có nhưng chưa đầy đủ:</t>
  </si>
  <si>
    <t>Có Giấy chứng nhận đủ điều kiện tiêm chủng còn hiệu lực hoặc có thực hiện việc tự công bố cơ sở đủ điều kiện tiêm chủng và các cán bộ làm công tác TCMR có được đào tạo, tập huấn đầy đủ</t>
  </si>
  <si>
    <t>Đầy đủ:</t>
  </si>
  <si>
    <t xml:space="preserve"> - Tỷ lệ trẻ em &lt;1 tuổi được tiêm chủng đầy đủ các vắc xin lao, bạch hầu, ho gà, uốn ván, viêm gan B, viêm phổi/viêm màng não mủ do vi khuẩn Hib, bại liệt, sởi, rubella và viêm não Nhật Bản; 
 - Có thực hiện báo cáo kết quả tiêm chủng mở rộng theo Thông tư 34/2018/TT-BYT</t>
  </si>
  <si>
    <t>&gt; 95%:</t>
  </si>
  <si>
    <t>≥ 70% đến 95%:</t>
  </si>
  <si>
    <t>&lt; 70%:</t>
  </si>
  <si>
    <t>Tỷ lệ  phụ nữ có thai được tiêm phòng uốn ván đủ liều trong thai kỳ</t>
  </si>
  <si>
    <t>IV</t>
  </si>
  <si>
    <t>Về phòng, chống bệnh không lây nhiễm</t>
  </si>
  <si>
    <r>
      <t xml:space="preserve">Có sàng lọc phát hiện sớm tăng huyết áp
</t>
    </r>
    <r>
      <rPr>
        <i/>
        <sz val="12"/>
        <rFont val="Times New Roman"/>
        <family val="1"/>
      </rPr>
      <t>(% số người ≥40 tuổi được đo huyết áp ít nhất 1 lần/năm so với tổng dân số ≥40 tuổi của xã)</t>
    </r>
    <r>
      <rPr>
        <sz val="12"/>
        <rFont val="Times New Roman"/>
        <family val="1"/>
      </rPr>
      <t xml:space="preserve">
</t>
    </r>
  </si>
  <si>
    <t>≥ 50%-80%:</t>
  </si>
  <si>
    <t>≥ 20% - &lt; 50%:</t>
  </si>
  <si>
    <t>&lt;20%:</t>
  </si>
  <si>
    <r>
      <t xml:space="preserve">Tỷ lệ bệnh nhân tăng huyết áp được quản lý điều trị tại trạm y tế.
</t>
    </r>
    <r>
      <rPr>
        <i/>
        <sz val="12"/>
        <rFont val="Times New Roman"/>
        <family val="1"/>
      </rPr>
      <t>(% số người đang được quản lý điều trị tăng huyết áp so với tổng số bệnh nhân tăng huyết áp hiện mắc tại xã (số hiện mắc ước tính bằng 12% dân số của xã))</t>
    </r>
    <r>
      <rPr>
        <sz val="12"/>
        <rFont val="Times New Roman"/>
        <family val="1"/>
      </rPr>
      <t xml:space="preserve">
</t>
    </r>
  </si>
  <si>
    <t>&gt; 30%:</t>
  </si>
  <si>
    <t>≥ 20%-30%:</t>
  </si>
  <si>
    <t>&lt; 20%:</t>
  </si>
  <si>
    <t>Chưa:</t>
  </si>
  <si>
    <r>
      <t xml:space="preserve">Có sàng lọc phát hiện người có nguy cơ cao hoặc nghi ngờ mắc đái tháo đường cho người từ 40 tuổi trở lên ít nhất 1 lần/năm                                       
</t>
    </r>
    <r>
      <rPr>
        <i/>
        <sz val="12"/>
        <rFont val="Times New Roman"/>
        <family val="1"/>
      </rPr>
      <t>(% số người ≥40 tuổi được sàng lọc nguy cơ đái tháo đường ít nhất 1 lần/năm so với tổng dân số ≥40 tuổi của xã). (Sàng lọc được thực hiện bằng phiếu đánh giá nguy cơ và/hoặc có xét nghiệm đường máu mao mạch)</t>
    </r>
  </si>
  <si>
    <r>
      <t xml:space="preserve">Tỷ lệ bệnh nhân đái tháo đường được quản lý điều trị tại trạm y tế.
</t>
    </r>
    <r>
      <rPr>
        <i/>
        <sz val="12"/>
        <rFont val="Times New Roman"/>
        <family val="1"/>
      </rPr>
      <t>(% số người đang được quản lý  điều trị so với tổng số bệnh nhân đái tháo đường hiện mắc tại xã (số hiện mắc ước tính bằng 2% dân số xã))</t>
    </r>
    <r>
      <rPr>
        <sz val="12"/>
        <rFont val="Times New Roman"/>
        <family val="1"/>
      </rPr>
      <t xml:space="preserve">
QĐ 1125: trong đó 40% được quản lý, điều trị.</t>
    </r>
  </si>
  <si>
    <t>&gt; 40%:</t>
  </si>
  <si>
    <t>≥ 20%-40%:</t>
  </si>
  <si>
    <t>Có quản lý điều trị các bệnh không lây nhiễm khác như: Tim mạch, hen phế quản, COPD (khám, kê đơn điều trị ngoại trú, cấp phát thuốc BHYT, có hồ sơ theo dõi lâu dài)</t>
  </si>
  <si>
    <t>Có, đầy đủ 3 bệnh:</t>
  </si>
  <si>
    <t>Có, nhưng chỉ 2 bệnh:</t>
  </si>
  <si>
    <t>Có nhưng chỉ 1 bệnh</t>
  </si>
  <si>
    <t>Không quản lý 3 bệnh:</t>
  </si>
  <si>
    <t>V</t>
  </si>
  <si>
    <t>Về phòng, chống HIV/AIDS</t>
  </si>
  <si>
    <t>Có phát các vật dụng can thiệp giảm tác hại dự phòng lây nhiễm HIV (Bao cao su, bơm kim tiêm) cho các đối tượng nguy cơ cao (Người nghiện chích ma túy, phụ nữ bán dâm, nam quan hệ tình dục đồng giới, bạn tình của người nhiễm HIV) hay ko?</t>
  </si>
  <si>
    <r>
      <t xml:space="preserve">Có triển khai trên 2 mô hình cấp phát vật dụng can thiệp giảm hại </t>
    </r>
    <r>
      <rPr>
        <sz val="11"/>
        <rFont val="Times New Roman"/>
        <family val="1"/>
      </rPr>
      <t>(vừa qua đồng đẳng viên, vừa qua hộp cố định, khác):</t>
    </r>
  </si>
  <si>
    <t>Không triển khai:</t>
  </si>
  <si>
    <t>Có xét nghiệm sàng lọc HIV hay không?</t>
  </si>
  <si>
    <t>Có triển khai các hoạt động xét nghiệm HIV cho các nhóm nguy cơ cao tại TYT xã?</t>
  </si>
  <si>
    <t>TYT có quản lý danh sách người nhiễm HIV không?: (1) Có quản lý danh sách người nhiễm HIV và (2) Có thông tin người nhiễm HIV được điều trị ARV</t>
  </si>
  <si>
    <t>- Cả hai</t>
  </si>
  <si>
    <t xml:space="preserve">- Chỉ 1 trong 2 </t>
  </si>
  <si>
    <t>- Không quản lý</t>
  </si>
  <si>
    <t>VI</t>
  </si>
  <si>
    <t>Về khám bệnh, chữa bệnh</t>
  </si>
  <si>
    <t>Tổng số lượt người đến khám, chữa bệnh/ tháng tại trạm (không tính đến tiêm chủng)</t>
  </si>
  <si>
    <t>&gt; 500:</t>
  </si>
  <si>
    <t>≥ 220-500:</t>
  </si>
  <si>
    <t>&lt; 220:</t>
  </si>
  <si>
    <t>Có thực hiện khám chữa bệnh ban đầu BHYT</t>
  </si>
  <si>
    <t>Số kỹ thuật trong gói DVYTCB quy định tại Thông tư 39 trạm đã thực hiện được</t>
  </si>
  <si>
    <t>≥ 30-&lt; 50%:</t>
  </si>
  <si>
    <t>&lt; 30%:</t>
  </si>
  <si>
    <t>Danh mục thuốc thuộc gói DVYTCB tại TT 39</t>
  </si>
  <si>
    <t>≥ 90%,</t>
  </si>
  <si>
    <t>≥ 50 - &lt; 90%</t>
  </si>
  <si>
    <t xml:space="preserve">&lt; 50% </t>
  </si>
  <si>
    <t>Thuốc huyết áp, tiểu đường trong Danh mục thuốc thuộc gói DVYTCB tại TT 39</t>
  </si>
  <si>
    <t>Có đủ các thuốc huyết áp, tiểu đường</t>
  </si>
  <si>
    <r>
      <t>Chỉ có  thuốc huyết áp hoặc thuốc tiểu đường</t>
    </r>
    <r>
      <rPr>
        <b/>
        <sz val="12"/>
        <color rgb="FFFF0000"/>
        <rFont val="Times New Roman"/>
        <family val="1"/>
      </rPr>
      <t/>
    </r>
  </si>
  <si>
    <t>Không có</t>
  </si>
  <si>
    <t>VII</t>
  </si>
  <si>
    <t>Về Y dược cổ truyền</t>
  </si>
  <si>
    <t>Tỷ lệ khám chữa bệnh bằng y học cổ truyền; kết hợp YHCT với Y học hiện đại so với tổng số khám chữa bệnh chung (Quyết định 2166/QĐ-TTg)</t>
  </si>
  <si>
    <t>≥ 40%</t>
  </si>
  <si>
    <t>≥ 20% - &lt;40%</t>
  </si>
  <si>
    <t>&lt; 20%</t>
  </si>
  <si>
    <t>Điều trị bệnh bằng phương pháp không dùng thuốc y học cổ truyền theo danh mục dịch vụ kỹ thuật quy định tại Thông tư số 39/2017/TT-BYT (gói dịch vụ y tế cơ bản)</t>
  </si>
  <si>
    <t>Trạm y tế có sử dụng vị thuốc cổ  truyền (bao gồm vị thuốc có nguồn gốc trong nước và nước ngoài)</t>
  </si>
  <si>
    <t>VIII</t>
  </si>
  <si>
    <t>Chăm sóc sức khỏe bà mẹ - trẻ em</t>
  </si>
  <si>
    <t>% phụ nữ có thai được quản lý thai tại trạm</t>
  </si>
  <si>
    <t>&lt; 50%:</t>
  </si>
  <si>
    <t xml:space="preserve">% phụ nữ có thai được uống viên sắt/folic </t>
  </si>
  <si>
    <t>% bà mẹ đẻ có cán bộ được đào tạo hỗ trợ</t>
  </si>
  <si>
    <t>100%:</t>
  </si>
  <si>
    <t>≥ 90%-&lt;100%:</t>
  </si>
  <si>
    <t>&lt; 90%:</t>
  </si>
  <si>
    <t>Tỷ lệ % bà mẹ đẻ được xét nghiệm sàng lọc HIV, Viêm gan B và Giang mai trong thời kỳ mang thai</t>
  </si>
  <si>
    <t>≥50%-80%:</t>
  </si>
  <si>
    <r>
      <t>% phụ nữ 35-54 tuổi được khám sàng lọc ung thư</t>
    </r>
    <r>
      <rPr>
        <sz val="12"/>
        <rFont val="Times New Roman"/>
        <family val="1"/>
      </rPr>
      <t xml:space="preserve"> cổ tử cung tại trạm</t>
    </r>
  </si>
  <si>
    <t>Số trẻ em dưới 2 tuổi suy dinh dưỡng giảm so với cùng kỳ</t>
  </si>
  <si>
    <t>Có giảm</t>
  </si>
  <si>
    <t>Không giảm</t>
  </si>
  <si>
    <t>% trẻ sơ sinh được tiêm Vitamin K1</t>
  </si>
  <si>
    <t>≥ 80%-&lt;100%:</t>
  </si>
  <si>
    <t>&lt; 80%:</t>
  </si>
  <si>
    <t>% trẻ từ 6-36 tháng được uống Vitamin A</t>
  </si>
  <si>
    <t>Trạm y tế có thực hiện khám sức khỏe định kỳ cho trẻ em trong xã hay không</t>
  </si>
  <si>
    <t>Có triển khai thực hiện công tác y tế trường học theo quy định.</t>
  </si>
  <si>
    <t>IX</t>
  </si>
  <si>
    <t>Vệ sinh môi trường, sức khỏe lao động, phòng chống tai nạn thương tích</t>
  </si>
  <si>
    <t>Nhà vệ sinh đáp ứng yêu cầu</t>
  </si>
  <si>
    <t>Tốt:</t>
  </si>
  <si>
    <t>Khá:</t>
  </si>
  <si>
    <t>Trung bình:</t>
  </si>
  <si>
    <t>Thực hiện xử lý chất thải y tế theo đúng quy định.</t>
  </si>
  <si>
    <t>Có theo dõi, thống kê tỷ lệ hộ gia đình có nhà tiêu hợp vệ sinh.</t>
  </si>
  <si>
    <t>Có theo dõi, thống kê tỷ lệ hộ gia đình sử dụng nước sạch, nước hợp vệ sinh.</t>
  </si>
  <si>
    <t>Có theo dõi thống kê các trường hợp bị tai nạn thương tích trên địa bàn.</t>
  </si>
  <si>
    <t>X</t>
  </si>
  <si>
    <t>An toàn thực phẩm</t>
  </si>
  <si>
    <t>Nhân viên làm công tác ATTP có được đào tạo, tập huấn trong vòng 1 năm qua không?</t>
  </si>
  <si>
    <t>Trạm có thực hiện việc thanh tra, kiểm tra ATTP không?</t>
  </si>
  <si>
    <t>Trạm có theo dõi, thống kê các vụ ngộ độc thực phẩm không?</t>
  </si>
  <si>
    <t>XI</t>
  </si>
  <si>
    <t>Công nghệ thông tin</t>
  </si>
  <si>
    <t>Số cán bộ sử dụng thành thạo máy tính
(Tỷ lệ so với tổng số cán bộ)</t>
  </si>
  <si>
    <t>≥70-&lt;100%:</t>
  </si>
  <si>
    <t>&lt;70%:</t>
  </si>
  <si>
    <t xml:space="preserve">Số lượng máy tính tại trạm </t>
  </si>
  <si>
    <t>Từ 02 chiếc trở lên</t>
  </si>
  <si>
    <t>Từ 01 - 02 chiếc</t>
  </si>
  <si>
    <t>Chưa có</t>
  </si>
  <si>
    <t>Triển khai thực hiện các phần mềm</t>
  </si>
  <si>
    <t>3.1</t>
  </si>
  <si>
    <t>Tiêm chủng quốc gia</t>
  </si>
  <si>
    <t>Đã thực hiện</t>
  </si>
  <si>
    <t>Chưa thực hiện</t>
  </si>
  <si>
    <t>3.2</t>
  </si>
  <si>
    <t>Quản lý bệnh không lây nhiễm trạm y tế xã</t>
  </si>
  <si>
    <t>3.3</t>
  </si>
  <si>
    <t>Quản lý kết nối thanh quyết toán khám, chữa bệnh BHYT với cơ quan BHXH</t>
  </si>
  <si>
    <t>3.4</t>
  </si>
  <si>
    <t>Hồ sơ sức khỏe cá nhân</t>
  </si>
  <si>
    <t>3.5</t>
  </si>
  <si>
    <t>Thống kê y tế điện tử</t>
  </si>
  <si>
    <t>3.6</t>
  </si>
  <si>
    <t>Quản lý bệnh không lây nhiễm</t>
  </si>
  <si>
    <t>Triển khai hoạt động tư vấn KCB từ xa (Telemedicine)</t>
  </si>
  <si>
    <t>B. Chỉ số hoạt động chuyên môn dân số (15 điểm)</t>
  </si>
  <si>
    <t>Tư vấn về tầm soát (sàng lọc) và quản lý tầm soát sơ sinh</t>
  </si>
  <si>
    <t>Thực hiện tất cả các nội dung</t>
  </si>
  <si>
    <t xml:space="preserve"> Tư vấn về tầm soát (sàng lọc) trước sinh </t>
  </si>
  <si>
    <t>Tư vấn và quản lý thai phụ có nguy cơ cao mắc các bệnh di truyền</t>
  </si>
  <si>
    <t>Thực hiện cả tư vấn và quản lý</t>
  </si>
  <si>
    <t>Thực hiện 1 trong 2 nội dung</t>
  </si>
  <si>
    <t>Tầm soát (sàng lọc) phát hiện thai phụ có nguy cơ cao mắc các bệnh di truyền.</t>
  </si>
  <si>
    <t>Tư vấn, khám sức khỏe trước khi trước khi kết hôn</t>
  </si>
  <si>
    <t xml:space="preserve"> Tư vấn về tâm sinh lý và sức khỏe trước khi kết hôn</t>
  </si>
  <si>
    <t xml:space="preserve">Khám sức khỏe trước khi kết hôn và quản lý các đối tượng có nguy cơ cao, trường hợp có nghi ngờ theo chỉ định của bác sỹ </t>
  </si>
  <si>
    <t xml:space="preserve">Chăm sóc sức khỏe người cao tuổi, </t>
  </si>
  <si>
    <t xml:space="preserve">Khám sức khỏe định kỳ cho người cao tuổi </t>
  </si>
  <si>
    <t>Lập hồ sơ theo dõi, quản lý sức khỏe cho người cao tuổi</t>
  </si>
  <si>
    <t xml:space="preserve"> Kế hoạch hóa gia đình</t>
  </si>
  <si>
    <t>Thực hiện dịch vụ đặt hoặc tháo dụng cụ tử cung</t>
  </si>
  <si>
    <t>Thường xuyên thực hiện</t>
  </si>
  <si>
    <t>Không thường xuyên thực hiện</t>
  </si>
  <si>
    <t>Thực hiện dịch vụ cấy hoặc tháo que cấy tránh thai</t>
  </si>
  <si>
    <t>Thực hiện dịch vụ tiêm thuốc tránh thai</t>
  </si>
  <si>
    <t>Bao cao su và viên uống tránh thai</t>
  </si>
  <si>
    <t>Có đầy đủ</t>
  </si>
  <si>
    <t>Có nhưng chưa đầy đủ</t>
  </si>
  <si>
    <t>Truyền thông giáo dục về dân số và phát triển</t>
  </si>
  <si>
    <t>Phát các tờ gấp, tranh lật, apphich về dân số và phát triển; phát các thông điệp truyền thanh, thông điệp truyền hình, phim tài liệu về dân số và phát triển trên TV, loa, đài của trạm…</t>
  </si>
  <si>
    <t>Cung cấp thường xuyên</t>
  </si>
  <si>
    <t>Có cung cấp nhưng không thường xuyên</t>
  </si>
  <si>
    <t>Tổ chức các hoạt động truyền thông, giáo dục, tư vấn trực tiếp về tư vấn và khám sức khỏe trước hôn nhân; tầm soát, chẩn đoán và điều trị sớm bệnh tật trước sinh và sơ sinh; giảm thiểu mất cân bằng giới tính khi sinh; tảo hôn và hôn nhân cận huyết thống; chăm sóc sức khỏe NCT tại cộng đồng; giảm tỷ lệ phá thai VTN/TN... dành cho các cặp vợ chồng trong độ tuổi sinh đẻ, phụ nữ mang thai, nam giới, VTN/TN, NCT</t>
  </si>
  <si>
    <t>Tổ chức nói chuyện chuyên đề cho các nhóm đối tượng: Phụ nữ trong độ tuổi sinh đẻ và phụ nữ mang thai, VTN/TN, nam giới chủ hộ gia đình, NCT, người có uy tín trong cộng đồng.</t>
  </si>
  <si>
    <t>Định kỳ, hàng tuần đưa các thông tin về dân số và phát triển trên hệ thống loa truyền thanh xã.</t>
  </si>
  <si>
    <t>Tuyên truyền vận động trực tiếp tại cụm dân cư và hộ gia đình.</t>
  </si>
  <si>
    <t>Quản lý thông tin dân số của hộ gia đình</t>
  </si>
  <si>
    <t>Phiếu thu tin được cập nhật đầy đủ.</t>
  </si>
  <si>
    <t>Đầy đủ</t>
  </si>
  <si>
    <t>Không đầy đủ</t>
  </si>
  <si>
    <t>Không cập nhập</t>
  </si>
  <si>
    <t>Cập nhật thông tin đầy đủ vào sổ A0</t>
  </si>
  <si>
    <t>Báo cáo thống kê định kỳ (01,02,03)</t>
  </si>
  <si>
    <t>Không báo cáo</t>
  </si>
  <si>
    <t>Báo cáo giao ban định kỳ</t>
  </si>
  <si>
    <t>C. Các chỉ số nhân lực, hạ tầng, TTB, tài chính, BHYT (15 điểm)</t>
  </si>
  <si>
    <t>Nguồn nhân lực</t>
  </si>
  <si>
    <t>Số lượng cán bộ của trạm
(bao gồm cả nữ hộ sinh trung cấp trở lên hoặc y sĩ sản nhi)</t>
  </si>
  <si>
    <t>Đủ theo quy định:</t>
  </si>
  <si>
    <t>Đáp ứng 80%:</t>
  </si>
  <si>
    <r>
      <t xml:space="preserve">Có bác sỹ trong biên chế của trạm hoặc bác sỹ tăng cường từ TTYT về hay không?
Số ngày tăng cường/tuần </t>
    </r>
    <r>
      <rPr>
        <i/>
        <sz val="12"/>
        <rFont val="Times New Roman"/>
        <family val="1"/>
      </rPr>
      <t>TYT trên địa bàn có Y tế tuyến trên thì không khuyến khích có BS làm việc 24/24</t>
    </r>
  </si>
  <si>
    <t>Có bác sỹ làm việc 100% tại trạm</t>
  </si>
  <si>
    <t>Có bác sỹ tăng cường:</t>
  </si>
  <si>
    <t>Không có:</t>
  </si>
  <si>
    <t>Trạm có bác sỹ/y sỹ YHCT hay không</t>
  </si>
  <si>
    <t>Trạm có dược sỹ CĐ /TH hay không</t>
  </si>
  <si>
    <t>Trạm có phân công cán bộ làm công tác truyền thông hay không?</t>
  </si>
  <si>
    <t>Số lượng nhân viên y tế thôn bản, cộng tác viên dân số hiện có.</t>
  </si>
  <si>
    <t>100% thôn, bản…</t>
  </si>
  <si>
    <t>Chưa đủ:</t>
  </si>
  <si>
    <t>Cơ sở hạ tầng, trang thiết bị</t>
  </si>
  <si>
    <t>Các phòng đã được sửa chữa, cải tạo theo hướng dẫn của Bộ Y tế</t>
  </si>
  <si>
    <t>Đúng theo hướng dẫn</t>
  </si>
  <si>
    <t>Chưa đáp ứng:</t>
  </si>
  <si>
    <t>Cổng, tường rào, khuôn viên, vườn cây thuốc nam đáp ứng theo hướng dẫn của Bộ Y tế</t>
  </si>
  <si>
    <t>Phù hợp:</t>
  </si>
  <si>
    <t>Có hệ thống bảng hiệu, biển hiệu, biển chỉ dẫn theo hướng dẫn của trạm điểm</t>
  </si>
  <si>
    <t>Có phòng khám đủ rộng, ghế chờ đáp ứng yêu cầu</t>
  </si>
  <si>
    <t>Có phòng tiêm, khu vực chờ tiêm, theo dõi sau tiêm chủng đáp ứng yêu cầu</t>
  </si>
  <si>
    <t>Đáp ứng:</t>
  </si>
  <si>
    <t>Có phòng khám, chữa bệnh bằng YHCT riêng biệt; có tủ đựng thuốc YHCT đáp ứng theo quy định, các ngăn đựng thuốc ghi đầy đủ tên thuốc theo quy định</t>
  </si>
  <si>
    <t>Có cả 2</t>
  </si>
  <si>
    <t>Có 1 trong 2</t>
  </si>
  <si>
    <t>Trạm có nhà vệ sinh khép kín</t>
  </si>
  <si>
    <t>Trạm có nước sạch không?</t>
  </si>
  <si>
    <t>Chưa có:</t>
  </si>
  <si>
    <t>Trang thiết bị, dụng cụ theo quy định tại QĐ 4389/QĐ-TTg đối với từng nhóm trạm</t>
  </si>
  <si>
    <t>Có đủ từ 80% trở lên</t>
  </si>
  <si>
    <t>Có từ &gt;50% - 80%</t>
  </si>
  <si>
    <t>Có dưới 50%</t>
  </si>
  <si>
    <t>Tài chính - Bảo hiểm y tế</t>
  </si>
  <si>
    <t>Ngân sách cấp chi thường xuyên ngoài lương (Triệu đồng /năm)</t>
  </si>
  <si>
    <t>&gt; 50 tr.đ:</t>
  </si>
  <si>
    <t>≥ 20 - 50 tr.đ:</t>
  </si>
  <si>
    <t>&lt; 20 tr.đ:</t>
  </si>
  <si>
    <t>Ngân sách cấp cho các hoạt động, dự án thuộc CTMT y tế dân số (qua TTYT huyện)</t>
  </si>
  <si>
    <t xml:space="preserve">Không </t>
  </si>
  <si>
    <t>Có cung cấp và thu viện phí đối với các dịch vụ KCB ngoài BHYT</t>
  </si>
  <si>
    <t>Tỷ lệ % dân số tham gia bảo hiểm y tế</t>
  </si>
  <si>
    <t>&gt; 90%:</t>
  </si>
  <si>
    <t>≥ 80 - 90%:</t>
  </si>
  <si>
    <t>Có tủ thuốc để bán (ngoài thuốc BHYT)</t>
  </si>
  <si>
    <t>Thu nhập tăng thêm, kể cả các khoản chi ngày lễ, tết cho CBYT</t>
  </si>
  <si>
    <t>………………, ngày …… tháng …… năm 20..….</t>
  </si>
  <si>
    <t>Trưởng đoàn giám sát</t>
  </si>
  <si>
    <t>(Ký ghi rõ họ tên)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</si>
</sst>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20" x14ac:knownFonts="1">
    <font>
      <sz val="11"/>
      <color theme="1"/>
      <name val="Arial"/>
      <family val="2"/>
      <scheme val="minor"/>
    </font>
    <font>
      <sz val="11"/>
      <color theme="1"/>
      <name val="Arial"/>
      <family val="2"/>
      <scheme val="minor"/>
    </font>
    <font>
      <b/>
      <sz val="13"/>
      <name val="Times New Roman"/>
      <family val="1"/>
    </font>
    <font>
      <b/>
      <sz val="14"/>
      <name val="Times New Roman"/>
      <family val="1"/>
    </font>
    <font>
      <sz val="11"/>
      <name val="Times New Roman"/>
      <family val="1"/>
    </font>
    <font>
      <sz val="14"/>
      <name val="Times New Roman"/>
      <family val="1"/>
    </font>
    <font>
      <i/>
      <sz val="13"/>
      <name val="Times New Roman"/>
      <family val="1"/>
    </font>
    <font>
      <sz val="13"/>
      <name val="Times New Roman"/>
      <family val="1"/>
    </font>
    <font>
      <b/>
      <sz val="11"/>
      <name val="Times New Roman"/>
      <family val="1"/>
    </font>
    <font>
      <b/>
      <sz val="12"/>
      <name val="Times New Roman"/>
      <family val="1"/>
    </font>
    <font>
      <sz val="12"/>
      <name val="Times New Roman"/>
      <family val="1"/>
    </font>
    <font>
      <b/>
      <sz val="10"/>
      <name val="Times New Roman"/>
      <family val="1"/>
    </font>
    <font>
      <strike/>
      <sz val="12"/>
      <name val="Times New Roman"/>
      <family val="1"/>
    </font>
    <font>
      <strike/>
      <sz val="11"/>
      <name val="Times New Roman"/>
      <family val="1"/>
    </font>
    <font>
      <i/>
      <sz val="12"/>
      <name val="Times New Roman"/>
      <family val="1"/>
    </font>
    <font>
      <sz val="9"/>
      <name val="Times New Roman"/>
      <family val="1"/>
    </font>
    <font>
      <b/>
      <sz val="12"/>
      <color rgb="FFFF0000"/>
      <name val="Times New Roman"/>
      <family val="1"/>
    </font>
    <font>
      <i/>
      <sz val="11"/>
      <name val="Times New Roman"/>
      <family val="1"/>
    </font>
    <font>
      <i/>
      <sz val="14"/>
      <name val="Times New Roman"/>
      <family val="1"/>
    </font>
    <font>
      <b/>
      <i/>
      <sz val="14"/>
      <name val="Times New Roman"/>
      <family val="1"/>
    </font>
  </fonts>
  <fills count="7">
    <fill>
      <patternFill patternType="none"/>
    </fill>
    <fill>
      <patternFill patternType="gray125"/>
    </fill>
    <fill>
      <patternFill patternType="solid">
        <fgColor rgb="FFCCFF66"/>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2" fillId="0" borderId="0" xfId="0" applyFont="1" applyAlignment="1">
      <alignment vertical="top" wrapText="1"/>
    </xf>
    <xf numFmtId="0" fontId="3" fillId="0" borderId="0" xfId="0" applyFont="1" applyAlignment="1">
      <alignment horizontal="center" vertical="top" wrapText="1"/>
    </xf>
    <xf numFmtId="0" fontId="4" fillId="0" borderId="0" xfId="0" applyFont="1"/>
    <xf numFmtId="164" fontId="4" fillId="0" borderId="0" xfId="1" applyNumberFormat="1" applyFont="1"/>
    <xf numFmtId="0" fontId="3" fillId="0" borderId="0" xfId="0" applyFont="1" applyAlignment="1">
      <alignment horizontal="center" vertical="top" wrapText="1"/>
    </xf>
    <xf numFmtId="0" fontId="4" fillId="0" borderId="0" xfId="0" applyFont="1" applyAlignment="1">
      <alignment horizontal="right"/>
    </xf>
    <xf numFmtId="0" fontId="5" fillId="0" borderId="0" xfId="0" applyFont="1" applyAlignment="1">
      <alignment horizontal="center" vertical="top" wrapText="1"/>
    </xf>
    <xf numFmtId="0" fontId="6" fillId="0" borderId="0" xfId="0" applyFont="1" applyAlignment="1">
      <alignment horizontal="right" vertical="top" wrapText="1"/>
    </xf>
    <xf numFmtId="0" fontId="7" fillId="0" borderId="0" xfId="0" applyFont="1" applyAlignment="1">
      <alignment horizontal="left" vertical="center"/>
    </xf>
    <xf numFmtId="0" fontId="4" fillId="0" borderId="0" xfId="0" applyFont="1" applyAlignment="1">
      <alignment vertical="center"/>
    </xf>
    <xf numFmtId="164" fontId="4" fillId="0" borderId="0" xfId="1" applyNumberFormat="1" applyFont="1" applyAlignment="1">
      <alignment vertical="center"/>
    </xf>
    <xf numFmtId="0" fontId="7" fillId="0" borderId="1" xfId="0" applyFont="1" applyBorder="1" applyAlignment="1">
      <alignment horizontal="left"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2" xfId="0" applyFont="1" applyBorder="1" applyAlignment="1">
      <alignment horizontal="center" wrapText="1"/>
    </xf>
    <xf numFmtId="0" fontId="9" fillId="0" borderId="2" xfId="0" applyFont="1" applyBorder="1" applyAlignment="1">
      <alignment horizontal="center" vertical="top" wrapText="1"/>
    </xf>
    <xf numFmtId="0" fontId="9" fillId="2" borderId="3" xfId="0" applyFont="1" applyFill="1" applyBorder="1" applyAlignment="1">
      <alignment vertical="center"/>
    </xf>
    <xf numFmtId="0" fontId="3" fillId="2" borderId="3" xfId="0" applyFont="1" applyFill="1" applyBorder="1" applyAlignment="1">
      <alignment horizontal="center" vertical="center" wrapText="1"/>
    </xf>
    <xf numFmtId="165" fontId="8" fillId="2" borderId="3" xfId="0" applyNumberFormat="1" applyFont="1" applyFill="1" applyBorder="1" applyAlignment="1">
      <alignment horizontal="right" vertical="center" wrapText="1"/>
    </xf>
    <xf numFmtId="165" fontId="9" fillId="2" borderId="3" xfId="0" applyNumberFormat="1" applyFont="1" applyFill="1" applyBorder="1" applyAlignment="1">
      <alignment horizontal="right" vertical="center" wrapText="1"/>
    </xf>
    <xf numFmtId="0" fontId="10" fillId="2" borderId="3" xfId="0" applyFont="1" applyFill="1" applyBorder="1" applyAlignment="1">
      <alignment horizontal="right" vertical="center"/>
    </xf>
    <xf numFmtId="0" fontId="10" fillId="0" borderId="0" xfId="0" applyFont="1" applyAlignment="1">
      <alignment vertical="center"/>
    </xf>
    <xf numFmtId="164" fontId="10" fillId="0" borderId="0" xfId="1" applyNumberFormat="1" applyFont="1" applyAlignment="1">
      <alignment vertical="center"/>
    </xf>
    <xf numFmtId="0" fontId="9" fillId="2" borderId="4" xfId="0" applyFont="1" applyFill="1" applyBorder="1" applyAlignment="1">
      <alignment vertical="center"/>
    </xf>
    <xf numFmtId="165" fontId="9" fillId="2" borderId="4" xfId="1" applyNumberFormat="1" applyFont="1" applyFill="1" applyBorder="1" applyAlignment="1">
      <alignment horizontal="right" vertical="center" wrapText="1"/>
    </xf>
    <xf numFmtId="0" fontId="10" fillId="2" borderId="4" xfId="0" applyFont="1" applyFill="1" applyBorder="1" applyAlignment="1">
      <alignment horizontal="right" vertical="center"/>
    </xf>
    <xf numFmtId="0" fontId="9" fillId="2" borderId="4" xfId="0" applyFont="1" applyFill="1" applyBorder="1" applyAlignment="1">
      <alignment vertical="center" wrapText="1"/>
    </xf>
    <xf numFmtId="0" fontId="9" fillId="2" borderId="5" xfId="0" applyFont="1" applyFill="1" applyBorder="1" applyAlignment="1">
      <alignment vertical="center"/>
    </xf>
    <xf numFmtId="165" fontId="9" fillId="2" borderId="5" xfId="1" applyNumberFormat="1" applyFont="1" applyFill="1" applyBorder="1" applyAlignment="1">
      <alignment horizontal="right" vertical="center" wrapText="1"/>
    </xf>
    <xf numFmtId="0" fontId="9" fillId="3" borderId="2" xfId="0" applyFont="1" applyFill="1" applyBorder="1" applyAlignment="1">
      <alignment vertical="center"/>
    </xf>
    <xf numFmtId="164" fontId="9" fillId="3" borderId="2" xfId="1" applyNumberFormat="1" applyFont="1" applyFill="1" applyBorder="1" applyAlignment="1">
      <alignment horizontal="right" vertical="center"/>
    </xf>
    <xf numFmtId="0" fontId="4" fillId="3" borderId="2" xfId="0" applyFont="1" applyFill="1" applyBorder="1" applyAlignment="1">
      <alignment horizontal="right" vertical="center"/>
    </xf>
    <xf numFmtId="0" fontId="11" fillId="4" borderId="2" xfId="0" applyFont="1" applyFill="1" applyBorder="1" applyAlignment="1">
      <alignment horizontal="center" vertical="center" wrapText="1"/>
    </xf>
    <xf numFmtId="0" fontId="9" fillId="4" borderId="2" xfId="0" applyFont="1" applyFill="1" applyBorder="1" applyAlignment="1">
      <alignment horizontal="justify" vertical="center" wrapText="1"/>
    </xf>
    <xf numFmtId="0" fontId="9" fillId="4" borderId="2" xfId="0" applyFont="1" applyFill="1" applyBorder="1" applyAlignment="1">
      <alignment horizontal="center" vertical="center" wrapText="1"/>
    </xf>
    <xf numFmtId="164" fontId="9" fillId="4" borderId="2" xfId="1" applyNumberFormat="1" applyFont="1" applyFill="1" applyBorder="1" applyAlignment="1">
      <alignment horizontal="right" vertical="center" wrapText="1"/>
    </xf>
    <xf numFmtId="164" fontId="11" fillId="4" borderId="2" xfId="1" applyNumberFormat="1" applyFont="1" applyFill="1" applyBorder="1" applyAlignment="1">
      <alignment horizontal="right" vertical="center" wrapText="1"/>
    </xf>
    <xf numFmtId="43" fontId="11" fillId="4" borderId="2" xfId="1" applyFont="1" applyFill="1" applyBorder="1" applyAlignment="1">
      <alignment horizontal="right" vertical="center" wrapText="1"/>
    </xf>
    <xf numFmtId="164" fontId="8" fillId="5" borderId="0" xfId="1" applyNumberFormat="1" applyFont="1" applyFill="1" applyAlignment="1">
      <alignment vertical="center"/>
    </xf>
    <xf numFmtId="0" fontId="10" fillId="0" borderId="6" xfId="0" applyFont="1" applyBorder="1" applyAlignment="1">
      <alignment horizontal="center" vertical="top" wrapText="1"/>
    </xf>
    <xf numFmtId="0" fontId="10" fillId="0" borderId="6" xfId="0" applyFont="1" applyBorder="1" applyAlignment="1">
      <alignment horizontal="justify" vertical="top" wrapText="1"/>
    </xf>
    <xf numFmtId="0" fontId="10" fillId="0" borderId="2" xfId="0" applyFont="1" applyBorder="1" applyAlignment="1">
      <alignment vertical="top" wrapText="1"/>
    </xf>
    <xf numFmtId="164" fontId="10" fillId="0" borderId="2" xfId="1" applyNumberFormat="1" applyFont="1" applyBorder="1" applyAlignment="1">
      <alignment horizontal="right" vertical="top" wrapText="1"/>
    </xf>
    <xf numFmtId="0" fontId="10" fillId="0" borderId="2" xfId="0" applyFont="1" applyBorder="1" applyAlignment="1">
      <alignment horizontal="right" vertical="top" wrapText="1"/>
    </xf>
    <xf numFmtId="0" fontId="10" fillId="0" borderId="7" xfId="0" applyFont="1" applyBorder="1" applyAlignment="1">
      <alignment horizontal="center" vertical="top" wrapText="1"/>
    </xf>
    <xf numFmtId="0" fontId="10" fillId="0" borderId="7" xfId="0" applyFont="1" applyBorder="1" applyAlignment="1">
      <alignment horizontal="justify" vertical="top" wrapText="1"/>
    </xf>
    <xf numFmtId="0" fontId="10" fillId="0" borderId="2" xfId="0" applyFont="1" applyBorder="1" applyAlignment="1">
      <alignment vertical="top"/>
    </xf>
    <xf numFmtId="0" fontId="10" fillId="0" borderId="2" xfId="0" applyFont="1" applyBorder="1" applyAlignment="1">
      <alignment horizontal="center" vertical="top" wrapText="1"/>
    </xf>
    <xf numFmtId="0" fontId="10" fillId="0" borderId="2" xfId="0" applyFont="1" applyBorder="1" applyAlignment="1">
      <alignment horizontal="justify" vertical="top" wrapText="1"/>
    </xf>
    <xf numFmtId="0" fontId="12" fillId="0" borderId="2" xfId="0" applyFont="1" applyBorder="1" applyAlignment="1">
      <alignment horizontal="center" vertical="top" wrapText="1"/>
    </xf>
    <xf numFmtId="164" fontId="12" fillId="0" borderId="2" xfId="1" applyNumberFormat="1" applyFont="1" applyBorder="1" applyAlignment="1">
      <alignment horizontal="right" vertical="top" wrapText="1"/>
    </xf>
    <xf numFmtId="0" fontId="12" fillId="0" borderId="2" xfId="0" applyFont="1" applyBorder="1" applyAlignment="1">
      <alignment horizontal="right" vertical="top" wrapText="1"/>
    </xf>
    <xf numFmtId="0" fontId="13" fillId="0" borderId="0" xfId="0" applyFont="1"/>
    <xf numFmtId="164" fontId="13" fillId="0" borderId="0" xfId="1" applyNumberFormat="1" applyFont="1"/>
    <xf numFmtId="0" fontId="12" fillId="0" borderId="2" xfId="0" applyFont="1" applyBorder="1" applyAlignment="1">
      <alignment horizontal="right" vertical="center" wrapText="1"/>
    </xf>
    <xf numFmtId="0" fontId="10" fillId="0" borderId="2" xfId="0" applyFont="1" applyBorder="1" applyAlignment="1">
      <alignment vertical="center" wrapText="1"/>
    </xf>
    <xf numFmtId="164" fontId="10" fillId="0" borderId="2" xfId="1" applyNumberFormat="1" applyFont="1" applyBorder="1" applyAlignment="1">
      <alignment horizontal="right" vertical="center" wrapText="1"/>
    </xf>
    <xf numFmtId="0" fontId="10" fillId="0" borderId="2" xfId="0" applyFont="1" applyBorder="1" applyAlignment="1">
      <alignment horizontal="right" vertical="center" wrapText="1"/>
    </xf>
    <xf numFmtId="164" fontId="10" fillId="0" borderId="2" xfId="1" applyNumberFormat="1" applyFont="1" applyBorder="1" applyAlignment="1">
      <alignment vertical="top" wrapText="1"/>
    </xf>
    <xf numFmtId="164" fontId="9" fillId="0" borderId="2" xfId="1" applyNumberFormat="1" applyFont="1" applyBorder="1" applyAlignment="1">
      <alignment vertical="top" wrapText="1"/>
    </xf>
    <xf numFmtId="0" fontId="9" fillId="0" borderId="2" xfId="0" applyFont="1" applyBorder="1" applyAlignment="1">
      <alignment vertical="top" wrapText="1"/>
    </xf>
    <xf numFmtId="0" fontId="11" fillId="6" borderId="2" xfId="0" applyFont="1" applyFill="1" applyBorder="1" applyAlignment="1">
      <alignment horizontal="center" vertical="center" wrapText="1"/>
    </xf>
    <xf numFmtId="0" fontId="9" fillId="6" borderId="2" xfId="0" applyFont="1" applyFill="1" applyBorder="1" applyAlignment="1">
      <alignment horizontal="justify" vertical="center" wrapText="1"/>
    </xf>
    <xf numFmtId="0" fontId="9" fillId="6" borderId="2" xfId="0" applyFont="1" applyFill="1" applyBorder="1" applyAlignment="1">
      <alignment horizontal="center" vertical="center" wrapText="1"/>
    </xf>
    <xf numFmtId="164" fontId="9" fillId="6" borderId="2" xfId="1" applyNumberFormat="1" applyFont="1" applyFill="1" applyBorder="1" applyAlignment="1">
      <alignment horizontal="right" vertical="center" wrapText="1"/>
    </xf>
    <xf numFmtId="164" fontId="11" fillId="6" borderId="2" xfId="1" applyNumberFormat="1" applyFont="1" applyFill="1" applyBorder="1" applyAlignment="1">
      <alignment horizontal="right" vertical="center" wrapText="1"/>
    </xf>
    <xf numFmtId="0" fontId="9" fillId="0" borderId="2" xfId="0" applyFont="1" applyBorder="1" applyAlignment="1">
      <alignment horizontal="justify" vertical="top" wrapText="1"/>
    </xf>
    <xf numFmtId="164" fontId="10" fillId="0" borderId="2" xfId="1" applyNumberFormat="1" applyFont="1" applyBorder="1" applyAlignment="1">
      <alignment vertical="center" wrapText="1"/>
    </xf>
    <xf numFmtId="0" fontId="11" fillId="4" borderId="2" xfId="0" applyFont="1" applyFill="1" applyBorder="1" applyAlignment="1">
      <alignment horizontal="right" vertical="center" wrapText="1"/>
    </xf>
    <xf numFmtId="0" fontId="11" fillId="5" borderId="2" xfId="0" applyFont="1" applyFill="1" applyBorder="1" applyAlignment="1">
      <alignment horizontal="center" vertical="center" wrapText="1"/>
    </xf>
    <xf numFmtId="0" fontId="9" fillId="5" borderId="2" xfId="0" applyFont="1" applyFill="1" applyBorder="1" applyAlignment="1">
      <alignment horizontal="justify" vertical="center" wrapText="1"/>
    </xf>
    <xf numFmtId="0" fontId="9" fillId="5" borderId="2" xfId="0" applyFont="1" applyFill="1" applyBorder="1" applyAlignment="1">
      <alignment horizontal="center" vertical="center" wrapText="1"/>
    </xf>
    <xf numFmtId="164" fontId="9" fillId="5" borderId="2" xfId="1" applyNumberFormat="1" applyFont="1" applyFill="1" applyBorder="1" applyAlignment="1">
      <alignment horizontal="right" vertical="center" wrapText="1"/>
    </xf>
    <xf numFmtId="164" fontId="11" fillId="5" borderId="2" xfId="1" applyNumberFormat="1" applyFont="1" applyFill="1" applyBorder="1" applyAlignment="1">
      <alignment horizontal="right" vertical="center" wrapText="1"/>
    </xf>
    <xf numFmtId="0" fontId="15" fillId="0" borderId="2" xfId="0" applyFont="1" applyBorder="1" applyAlignment="1">
      <alignment vertical="center" wrapText="1"/>
    </xf>
    <xf numFmtId="0" fontId="4" fillId="0" borderId="2" xfId="0" applyFont="1" applyBorder="1" applyAlignment="1">
      <alignment horizontal="justify"/>
    </xf>
    <xf numFmtId="0" fontId="15" fillId="0" borderId="2" xfId="0" applyFont="1" applyBorder="1" applyAlignment="1">
      <alignment vertical="top" wrapText="1"/>
    </xf>
    <xf numFmtId="0" fontId="9" fillId="6" borderId="2" xfId="0" applyFont="1" applyFill="1" applyBorder="1" applyAlignment="1">
      <alignment vertical="center" wrapText="1"/>
    </xf>
    <xf numFmtId="0" fontId="9" fillId="6" borderId="2" xfId="0" applyFont="1" applyFill="1" applyBorder="1" applyAlignment="1">
      <alignment horizontal="right" vertical="center" wrapText="1"/>
    </xf>
    <xf numFmtId="164" fontId="8" fillId="4" borderId="0" xfId="1" applyNumberFormat="1" applyFont="1" applyFill="1" applyAlignment="1">
      <alignment vertical="center"/>
    </xf>
    <xf numFmtId="0" fontId="9" fillId="0" borderId="2" xfId="0" applyFont="1" applyBorder="1" applyAlignment="1">
      <alignment vertical="center" wrapText="1"/>
    </xf>
    <xf numFmtId="0" fontId="10" fillId="0" borderId="2" xfId="0" applyFont="1" applyBorder="1" applyAlignment="1">
      <alignment vertical="top" wrapText="1"/>
    </xf>
    <xf numFmtId="0" fontId="9" fillId="4" borderId="2" xfId="0" applyFont="1" applyFill="1" applyBorder="1" applyAlignment="1">
      <alignment vertical="center" wrapText="1"/>
    </xf>
    <xf numFmtId="0" fontId="10" fillId="0" borderId="2" xfId="0" applyFont="1" applyBorder="1" applyAlignment="1">
      <alignment horizontal="justify" vertical="center" wrapText="1"/>
    </xf>
    <xf numFmtId="0" fontId="10" fillId="0" borderId="2" xfId="0" applyFont="1" applyBorder="1" applyAlignment="1">
      <alignment horizontal="justify" vertical="top" wrapText="1"/>
    </xf>
    <xf numFmtId="0" fontId="9" fillId="5" borderId="2" xfId="0" applyFont="1" applyFill="1" applyBorder="1" applyAlignment="1">
      <alignment horizontal="right" vertical="center" wrapText="1"/>
    </xf>
    <xf numFmtId="164" fontId="10" fillId="0" borderId="2" xfId="1" applyNumberFormat="1" applyFont="1" applyFill="1" applyBorder="1" applyAlignment="1">
      <alignment horizontal="right" vertical="center" wrapText="1"/>
    </xf>
    <xf numFmtId="164" fontId="10" fillId="0" borderId="2" xfId="1" applyNumberFormat="1" applyFont="1" applyFill="1" applyBorder="1" applyAlignment="1">
      <alignment vertical="center" wrapText="1"/>
    </xf>
    <xf numFmtId="164" fontId="4" fillId="0" borderId="0" xfId="1" applyNumberFormat="1" applyFont="1" applyFill="1"/>
    <xf numFmtId="0" fontId="11" fillId="3" borderId="2" xfId="0"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2" xfId="0" applyFont="1" applyFill="1" applyBorder="1" applyAlignment="1">
      <alignment horizontal="center" vertical="center" wrapText="1"/>
    </xf>
    <xf numFmtId="164" fontId="9" fillId="3" borderId="2" xfId="1" applyNumberFormat="1" applyFont="1" applyFill="1" applyBorder="1" applyAlignment="1">
      <alignment horizontal="right" vertical="center" wrapText="1"/>
    </xf>
    <xf numFmtId="164" fontId="11" fillId="3" borderId="2" xfId="1"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top"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164" fontId="3" fillId="3" borderId="2" xfId="1" applyNumberFormat="1" applyFont="1" applyFill="1" applyBorder="1" applyAlignment="1">
      <alignment horizontal="right" vertical="center" wrapText="1"/>
    </xf>
    <xf numFmtId="0" fontId="3" fillId="3" borderId="2" xfId="0" applyFont="1" applyFill="1" applyBorder="1" applyAlignment="1">
      <alignment horizontal="right" vertical="center" wrapText="1"/>
    </xf>
    <xf numFmtId="0" fontId="9" fillId="5" borderId="2" xfId="0" applyFont="1" applyFill="1" applyBorder="1" applyAlignment="1">
      <alignment vertical="center" wrapText="1"/>
    </xf>
    <xf numFmtId="0" fontId="10" fillId="0" borderId="2" xfId="0" applyFont="1" applyBorder="1" applyAlignment="1">
      <alignment horizontal="left" vertical="top" wrapText="1"/>
    </xf>
    <xf numFmtId="164" fontId="9" fillId="0" borderId="2" xfId="1" applyNumberFormat="1" applyFont="1" applyBorder="1" applyAlignment="1">
      <alignment vertical="center" wrapText="1"/>
    </xf>
    <xf numFmtId="0" fontId="9" fillId="5" borderId="2" xfId="0" quotePrefix="1" applyFont="1" applyFill="1" applyBorder="1" applyAlignment="1">
      <alignment horizontal="center" vertical="center" wrapText="1"/>
    </xf>
    <xf numFmtId="0" fontId="9" fillId="5" borderId="2" xfId="0" quotePrefix="1" applyFont="1" applyFill="1" applyBorder="1" applyAlignment="1">
      <alignment vertical="center" wrapText="1"/>
    </xf>
    <xf numFmtId="0" fontId="3" fillId="3" borderId="2" xfId="0" applyFont="1" applyFill="1" applyBorder="1" applyAlignment="1">
      <alignment vertical="center"/>
    </xf>
    <xf numFmtId="0" fontId="10" fillId="3" borderId="2" xfId="0" applyFont="1" applyFill="1" applyBorder="1" applyAlignment="1">
      <alignment vertical="center"/>
    </xf>
    <xf numFmtId="165" fontId="9" fillId="3" borderId="2" xfId="0" applyNumberFormat="1" applyFont="1" applyFill="1" applyBorder="1" applyAlignment="1">
      <alignment vertical="center"/>
    </xf>
    <xf numFmtId="165" fontId="11" fillId="3" borderId="2" xfId="0" applyNumberFormat="1" applyFont="1" applyFill="1" applyBorder="1" applyAlignment="1">
      <alignment vertical="center"/>
    </xf>
    <xf numFmtId="0" fontId="9" fillId="3" borderId="2" xfId="0" applyFont="1" applyFill="1" applyBorder="1" applyAlignment="1">
      <alignment vertical="center" wrapText="1"/>
    </xf>
    <xf numFmtId="0" fontId="10" fillId="0" borderId="0" xfId="0" applyFont="1" applyAlignment="1">
      <alignment horizontal="right"/>
    </xf>
    <xf numFmtId="0" fontId="17" fillId="0" borderId="0" xfId="0" applyFont="1" applyAlignment="1">
      <alignment vertical="top" wrapText="1"/>
    </xf>
    <xf numFmtId="0" fontId="18" fillId="0" borderId="0" xfId="0" applyFont="1" applyAlignment="1">
      <alignment horizontal="right" vertical="center" wrapText="1"/>
    </xf>
    <xf numFmtId="0" fontId="18" fillId="0" borderId="0" xfId="0" applyFont="1" applyAlignment="1">
      <alignment vertical="center"/>
    </xf>
    <xf numFmtId="0" fontId="18" fillId="0" borderId="0" xfId="0" applyFont="1" applyAlignment="1">
      <alignment horizontal="right" vertical="center"/>
    </xf>
    <xf numFmtId="164" fontId="18" fillId="0" borderId="0" xfId="1" applyNumberFormat="1" applyFont="1" applyAlignment="1">
      <alignment vertical="center"/>
    </xf>
    <xf numFmtId="0" fontId="3" fillId="0" borderId="0" xfId="0" applyFont="1" applyAlignment="1">
      <alignment horizontal="center"/>
    </xf>
    <xf numFmtId="0" fontId="5" fillId="0" borderId="0" xfId="0" applyFont="1"/>
    <xf numFmtId="164" fontId="5" fillId="0" borderId="0" xfId="1" applyNumberFormat="1" applyFont="1"/>
    <xf numFmtId="0" fontId="18" fillId="0" borderId="0" xfId="0" applyFont="1" applyAlignment="1">
      <alignment horizontal="center" vertical="top" wrapText="1"/>
    </xf>
    <xf numFmtId="0" fontId="19" fillId="0" borderId="0" xfId="0" applyFont="1" applyAlignment="1">
      <alignment horizontal="center"/>
    </xf>
    <xf numFmtId="0" fontId="5" fillId="0" borderId="0" xfId="0" applyFont="1" applyAlignment="1">
      <alignment horizontal="right" vertical="top" wrapText="1" indent="5"/>
    </xf>
    <xf numFmtId="0" fontId="5" fillId="0" borderId="0" xfId="0" applyFont="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190498</xdr:rowOff>
    </xdr:from>
    <xdr:to>
      <xdr:col>1</xdr:col>
      <xdr:colOff>847725</xdr:colOff>
      <xdr:row>5</xdr:row>
      <xdr:rowOff>133350</xdr:rowOff>
    </xdr:to>
    <xdr:pic>
      <xdr:nvPicPr>
        <xdr:cNvPr id="2" name="Picture 1" descr="MoHVietnamlogo">
          <a:extLst>
            <a:ext uri="{FF2B5EF4-FFF2-40B4-BE49-F238E27FC236}">
              <a16:creationId xmlns:a16="http://schemas.microsoft.com/office/drawing/2014/main" id="{FCCB3827-BA7D-4B6A-80E6-11109E21CF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90498"/>
          <a:ext cx="1066800" cy="105727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2CDF-680B-400C-A37A-7D8F90D20535}">
  <dimension ref="A2:I312"/>
  <sheetViews>
    <sheetView tabSelected="1" workbookViewId="0">
      <selection activeCell="E36" sqref="E36"/>
    </sheetView>
  </sheetViews>
  <sheetFormatPr defaultColWidth="9.125" defaultRowHeight="15" x14ac:dyDescent="0.25"/>
  <cols>
    <col min="1" max="1" width="4" style="3" customWidth="1"/>
    <col min="2" max="2" width="50" style="3" customWidth="1"/>
    <col min="3" max="3" width="22" style="3" customWidth="1"/>
    <col min="4" max="4" width="7" style="3" customWidth="1"/>
    <col min="5" max="7" width="7.375" style="6" customWidth="1"/>
    <col min="8" max="8" width="0" style="3" hidden="1" customWidth="1"/>
    <col min="9" max="9" width="0" style="4" hidden="1" customWidth="1"/>
    <col min="10" max="12" width="0" style="3" hidden="1" customWidth="1"/>
    <col min="13" max="16384" width="9.125" style="3"/>
  </cols>
  <sheetData>
    <row r="2" spans="1:9" ht="18.75" x14ac:dyDescent="0.25">
      <c r="A2" s="1"/>
      <c r="B2" s="2" t="s">
        <v>0</v>
      </c>
      <c r="C2" s="2"/>
      <c r="D2" s="2"/>
      <c r="E2" s="2"/>
      <c r="F2" s="2"/>
      <c r="G2" s="2"/>
    </row>
    <row r="3" spans="1:9" ht="7.5" customHeight="1" x14ac:dyDescent="0.25">
      <c r="A3" s="1"/>
      <c r="B3" s="5"/>
    </row>
    <row r="4" spans="1:9" ht="23.25" customHeight="1" x14ac:dyDescent="0.25">
      <c r="A4" s="1"/>
      <c r="B4" s="2" t="s">
        <v>1</v>
      </c>
      <c r="C4" s="2"/>
      <c r="D4" s="2"/>
      <c r="E4" s="2"/>
      <c r="F4" s="2"/>
      <c r="G4" s="2"/>
    </row>
    <row r="5" spans="1:9" ht="23.25" customHeight="1" x14ac:dyDescent="0.25">
      <c r="A5" s="1"/>
      <c r="B5" s="7" t="s">
        <v>2</v>
      </c>
      <c r="C5" s="7"/>
      <c r="D5" s="7"/>
      <c r="E5" s="7"/>
      <c r="F5" s="7"/>
      <c r="G5" s="7"/>
    </row>
    <row r="6" spans="1:9" ht="11.25" customHeight="1" x14ac:dyDescent="0.25">
      <c r="A6" s="1"/>
      <c r="B6" s="8"/>
      <c r="C6" s="8"/>
      <c r="D6" s="8"/>
      <c r="E6" s="8"/>
      <c r="F6" s="8"/>
      <c r="G6" s="8"/>
    </row>
    <row r="7" spans="1:9" s="10" customFormat="1" ht="19.5" customHeight="1" x14ac:dyDescent="0.2">
      <c r="A7" s="9" t="s">
        <v>3</v>
      </c>
      <c r="B7" s="9"/>
      <c r="C7" s="9"/>
      <c r="D7" s="9"/>
      <c r="E7" s="9"/>
      <c r="F7" s="9"/>
      <c r="G7" s="9"/>
      <c r="I7" s="11"/>
    </row>
    <row r="8" spans="1:9" s="10" customFormat="1" ht="19.5" customHeight="1" x14ac:dyDescent="0.2">
      <c r="A8" s="9" t="s">
        <v>4</v>
      </c>
      <c r="B8" s="9"/>
      <c r="C8" s="9"/>
      <c r="D8" s="9"/>
      <c r="E8" s="9"/>
      <c r="F8" s="9"/>
      <c r="G8" s="9"/>
      <c r="I8" s="11"/>
    </row>
    <row r="9" spans="1:9" s="10" customFormat="1" ht="19.5" customHeight="1" x14ac:dyDescent="0.2">
      <c r="A9" s="9" t="s">
        <v>5</v>
      </c>
      <c r="B9" s="9"/>
      <c r="C9" s="9"/>
      <c r="D9" s="9"/>
      <c r="E9" s="9"/>
      <c r="F9" s="9"/>
      <c r="G9" s="9"/>
      <c r="I9" s="11"/>
    </row>
    <row r="10" spans="1:9" s="10" customFormat="1" ht="19.5" customHeight="1" x14ac:dyDescent="0.2">
      <c r="A10" s="9" t="s">
        <v>6</v>
      </c>
      <c r="B10" s="9"/>
      <c r="C10" s="9"/>
      <c r="D10" s="9"/>
      <c r="E10" s="9"/>
      <c r="F10" s="9"/>
      <c r="G10" s="9"/>
      <c r="I10" s="11"/>
    </row>
    <row r="11" spans="1:9" s="10" customFormat="1" ht="27" customHeight="1" x14ac:dyDescent="0.2">
      <c r="A11" s="12" t="s">
        <v>7</v>
      </c>
      <c r="B11" s="12"/>
      <c r="C11" s="12"/>
      <c r="D11" s="12"/>
      <c r="E11" s="12"/>
      <c r="F11" s="12"/>
      <c r="G11" s="12"/>
      <c r="I11" s="11"/>
    </row>
    <row r="12" spans="1:9" ht="15.75" x14ac:dyDescent="0.25">
      <c r="A12" s="13" t="s">
        <v>8</v>
      </c>
      <c r="B12" s="14" t="s">
        <v>9</v>
      </c>
      <c r="C12" s="14" t="s">
        <v>10</v>
      </c>
      <c r="D12" s="14"/>
      <c r="E12" s="15" t="s">
        <v>11</v>
      </c>
      <c r="F12" s="15"/>
      <c r="G12" s="15" t="s">
        <v>12</v>
      </c>
    </row>
    <row r="13" spans="1:9" ht="47.25" x14ac:dyDescent="0.25">
      <c r="A13" s="13"/>
      <c r="B13" s="14"/>
      <c r="C13" s="14"/>
      <c r="D13" s="14"/>
      <c r="E13" s="16" t="s">
        <v>13</v>
      </c>
      <c r="F13" s="17" t="s">
        <v>14</v>
      </c>
      <c r="G13" s="15"/>
    </row>
    <row r="14" spans="1:9" s="23" customFormat="1" ht="28.5" customHeight="1" x14ac:dyDescent="0.2">
      <c r="A14" s="18"/>
      <c r="B14" s="19" t="s">
        <v>15</v>
      </c>
      <c r="C14" s="18"/>
      <c r="D14" s="20">
        <f>D18+D250+D188</f>
        <v>100</v>
      </c>
      <c r="E14" s="21">
        <f>SUM(E15:E17)</f>
        <v>0</v>
      </c>
      <c r="F14" s="21">
        <f>SUM(F15:F17)</f>
        <v>0</v>
      </c>
      <c r="G14" s="22"/>
      <c r="I14" s="24">
        <v>100</v>
      </c>
    </row>
    <row r="15" spans="1:9" s="23" customFormat="1" ht="28.5" customHeight="1" x14ac:dyDescent="0.2">
      <c r="A15" s="25"/>
      <c r="B15" s="25" t="s">
        <v>16</v>
      </c>
      <c r="C15" s="25"/>
      <c r="D15" s="26">
        <f>D18</f>
        <v>70</v>
      </c>
      <c r="E15" s="26">
        <f>E18</f>
        <v>0</v>
      </c>
      <c r="F15" s="26">
        <f>F18</f>
        <v>0</v>
      </c>
      <c r="G15" s="27"/>
      <c r="I15" s="24"/>
    </row>
    <row r="16" spans="1:9" s="23" customFormat="1" ht="28.5" customHeight="1" x14ac:dyDescent="0.2">
      <c r="A16" s="25"/>
      <c r="B16" s="25" t="s">
        <v>17</v>
      </c>
      <c r="C16" s="28"/>
      <c r="D16" s="26">
        <f>D188</f>
        <v>15</v>
      </c>
      <c r="E16" s="26">
        <f>E188</f>
        <v>0</v>
      </c>
      <c r="F16" s="26">
        <f>F188</f>
        <v>0</v>
      </c>
      <c r="G16" s="27"/>
      <c r="I16" s="24"/>
    </row>
    <row r="17" spans="1:9" s="23" customFormat="1" ht="28.5" customHeight="1" x14ac:dyDescent="0.2">
      <c r="A17" s="25"/>
      <c r="B17" s="25" t="s">
        <v>18</v>
      </c>
      <c r="C17" s="29"/>
      <c r="D17" s="30">
        <f>D250</f>
        <v>15</v>
      </c>
      <c r="E17" s="30">
        <f>E250</f>
        <v>0</v>
      </c>
      <c r="F17" s="30">
        <f>F250</f>
        <v>0</v>
      </c>
      <c r="G17" s="27"/>
      <c r="I17" s="24"/>
    </row>
    <row r="18" spans="1:9" s="10" customFormat="1" ht="39.950000000000003" customHeight="1" x14ac:dyDescent="0.2">
      <c r="A18" s="31" t="s">
        <v>19</v>
      </c>
      <c r="B18" s="31"/>
      <c r="C18" s="31"/>
      <c r="D18" s="32">
        <f>D19+D36+D43+D62+D83+D91+D107+D115+D147+D159+D166</f>
        <v>70</v>
      </c>
      <c r="E18" s="32">
        <f>E19+E36+E43+E62+E83+E91+E107+E115+E147+E159+E166</f>
        <v>0</v>
      </c>
      <c r="F18" s="32">
        <f>F19+F36+F43+F62+F83+F91+F107+F115+F147+F159+F166</f>
        <v>0</v>
      </c>
      <c r="G18" s="33"/>
      <c r="I18" s="11">
        <v>80</v>
      </c>
    </row>
    <row r="19" spans="1:9" s="10" customFormat="1" ht="35.1" customHeight="1" x14ac:dyDescent="0.2">
      <c r="A19" s="34" t="s">
        <v>20</v>
      </c>
      <c r="B19" s="35" t="s">
        <v>21</v>
      </c>
      <c r="C19" s="36"/>
      <c r="D19" s="37">
        <f>D20+D22+D24+D28+D30+D33</f>
        <v>10</v>
      </c>
      <c r="E19" s="38">
        <f>SUM(E20:E35)</f>
        <v>0</v>
      </c>
      <c r="F19" s="38">
        <f>SUM(F20:F35)</f>
        <v>0</v>
      </c>
      <c r="G19" s="39"/>
      <c r="I19" s="40">
        <v>8</v>
      </c>
    </row>
    <row r="20" spans="1:9" ht="20.100000000000001" customHeight="1" x14ac:dyDescent="0.25">
      <c r="A20" s="41">
        <v>1</v>
      </c>
      <c r="B20" s="42" t="s">
        <v>22</v>
      </c>
      <c r="C20" s="43" t="s">
        <v>23</v>
      </c>
      <c r="D20" s="44">
        <v>1</v>
      </c>
      <c r="E20" s="45"/>
      <c r="F20" s="45"/>
      <c r="G20" s="45"/>
    </row>
    <row r="21" spans="1:9" ht="29.25" customHeight="1" x14ac:dyDescent="0.25">
      <c r="A21" s="46"/>
      <c r="B21" s="47"/>
      <c r="C21" s="43" t="s">
        <v>24</v>
      </c>
      <c r="D21" s="48">
        <v>0</v>
      </c>
      <c r="E21" s="45"/>
      <c r="F21" s="45"/>
      <c r="G21" s="45"/>
    </row>
    <row r="22" spans="1:9" ht="20.100000000000001" customHeight="1" x14ac:dyDescent="0.25">
      <c r="A22" s="41">
        <v>2</v>
      </c>
      <c r="B22" s="42" t="s">
        <v>25</v>
      </c>
      <c r="C22" s="43" t="s">
        <v>23</v>
      </c>
      <c r="D22" s="44">
        <v>1</v>
      </c>
      <c r="E22" s="45"/>
      <c r="F22" s="45"/>
      <c r="G22" s="45"/>
    </row>
    <row r="23" spans="1:9" ht="125.25" customHeight="1" x14ac:dyDescent="0.25">
      <c r="A23" s="46"/>
      <c r="B23" s="47"/>
      <c r="C23" s="43" t="s">
        <v>24</v>
      </c>
      <c r="D23" s="48">
        <v>0</v>
      </c>
      <c r="E23" s="45"/>
      <c r="F23" s="45"/>
      <c r="G23" s="45"/>
    </row>
    <row r="24" spans="1:9" ht="33.950000000000003" customHeight="1" x14ac:dyDescent="0.25">
      <c r="A24" s="49">
        <v>3</v>
      </c>
      <c r="B24" s="50" t="s">
        <v>26</v>
      </c>
      <c r="C24" s="43" t="s">
        <v>27</v>
      </c>
      <c r="D24" s="44">
        <v>2</v>
      </c>
      <c r="E24" s="44"/>
      <c r="F24" s="44"/>
      <c r="G24" s="45"/>
      <c r="I24" s="4">
        <v>2</v>
      </c>
    </row>
    <row r="25" spans="1:9" ht="33.75" customHeight="1" x14ac:dyDescent="0.25">
      <c r="A25" s="49"/>
      <c r="B25" s="50"/>
      <c r="C25" s="43" t="s">
        <v>28</v>
      </c>
      <c r="D25" s="44">
        <v>1</v>
      </c>
      <c r="E25" s="44"/>
      <c r="F25" s="44"/>
      <c r="G25" s="45"/>
      <c r="I25" s="4">
        <v>1</v>
      </c>
    </row>
    <row r="26" spans="1:9" ht="15.75" x14ac:dyDescent="0.25">
      <c r="A26" s="49"/>
      <c r="B26" s="50"/>
      <c r="C26" s="43" t="s">
        <v>29</v>
      </c>
      <c r="D26" s="44">
        <v>0.5</v>
      </c>
      <c r="E26" s="44"/>
      <c r="F26" s="44"/>
      <c r="G26" s="45"/>
      <c r="I26" s="4">
        <v>0.5</v>
      </c>
    </row>
    <row r="27" spans="1:9" ht="20.100000000000001" customHeight="1" x14ac:dyDescent="0.25">
      <c r="A27" s="49"/>
      <c r="B27" s="50"/>
      <c r="C27" s="43" t="s">
        <v>30</v>
      </c>
      <c r="D27" s="45">
        <v>0</v>
      </c>
      <c r="E27" s="45"/>
      <c r="F27" s="45"/>
      <c r="G27" s="45"/>
      <c r="I27" s="4">
        <v>0</v>
      </c>
    </row>
    <row r="28" spans="1:9" s="54" customFormat="1" ht="20.100000000000001" customHeight="1" x14ac:dyDescent="0.25">
      <c r="A28" s="51">
        <v>4</v>
      </c>
      <c r="B28" s="50" t="s">
        <v>31</v>
      </c>
      <c r="C28" s="43" t="s">
        <v>32</v>
      </c>
      <c r="D28" s="44">
        <v>2</v>
      </c>
      <c r="E28" s="52"/>
      <c r="F28" s="52"/>
      <c r="G28" s="53"/>
      <c r="I28" s="55">
        <v>2</v>
      </c>
    </row>
    <row r="29" spans="1:9" s="54" customFormat="1" ht="61.5" customHeight="1" x14ac:dyDescent="0.25">
      <c r="A29" s="51"/>
      <c r="B29" s="50"/>
      <c r="C29" s="43" t="s">
        <v>33</v>
      </c>
      <c r="D29" s="45">
        <v>0</v>
      </c>
      <c r="E29" s="56"/>
      <c r="F29" s="56"/>
      <c r="G29" s="56"/>
      <c r="I29" s="55">
        <v>0</v>
      </c>
    </row>
    <row r="30" spans="1:9" ht="31.5" x14ac:dyDescent="0.25">
      <c r="A30" s="49">
        <v>5</v>
      </c>
      <c r="B30" s="50" t="s">
        <v>34</v>
      </c>
      <c r="C30" s="43" t="s">
        <v>35</v>
      </c>
      <c r="D30" s="44">
        <v>2</v>
      </c>
      <c r="E30" s="44"/>
      <c r="F30" s="44"/>
      <c r="G30" s="45"/>
      <c r="I30" s="4">
        <v>2</v>
      </c>
    </row>
    <row r="31" spans="1:9" ht="20.100000000000001" customHeight="1" x14ac:dyDescent="0.25">
      <c r="A31" s="49"/>
      <c r="B31" s="50"/>
      <c r="C31" s="57" t="s">
        <v>36</v>
      </c>
      <c r="D31" s="58">
        <v>1</v>
      </c>
      <c r="E31" s="58"/>
      <c r="F31" s="58"/>
      <c r="G31" s="59"/>
      <c r="I31" s="4">
        <v>1</v>
      </c>
    </row>
    <row r="32" spans="1:9" ht="20.100000000000001" customHeight="1" x14ac:dyDescent="0.25">
      <c r="A32" s="49"/>
      <c r="B32" s="50"/>
      <c r="C32" s="57" t="s">
        <v>30</v>
      </c>
      <c r="D32" s="59">
        <v>0</v>
      </c>
      <c r="E32" s="59"/>
      <c r="F32" s="59"/>
      <c r="G32" s="59"/>
      <c r="I32" s="4">
        <v>0</v>
      </c>
    </row>
    <row r="33" spans="1:9" ht="15.75" x14ac:dyDescent="0.25">
      <c r="A33" s="49">
        <v>6</v>
      </c>
      <c r="B33" s="50" t="s">
        <v>37</v>
      </c>
      <c r="C33" s="43" t="s">
        <v>38</v>
      </c>
      <c r="D33" s="44">
        <v>2</v>
      </c>
      <c r="E33" s="60"/>
      <c r="F33" s="61"/>
      <c r="G33" s="43"/>
      <c r="I33" s="4">
        <v>2</v>
      </c>
    </row>
    <row r="34" spans="1:9" ht="34.5" customHeight="1" x14ac:dyDescent="0.25">
      <c r="A34" s="49"/>
      <c r="B34" s="50"/>
      <c r="C34" s="43" t="s">
        <v>39</v>
      </c>
      <c r="D34" s="44">
        <v>1</v>
      </c>
      <c r="E34" s="60"/>
      <c r="F34" s="61"/>
      <c r="G34" s="43"/>
      <c r="I34" s="4">
        <v>1</v>
      </c>
    </row>
    <row r="35" spans="1:9" ht="58.5" customHeight="1" x14ac:dyDescent="0.25">
      <c r="A35" s="49"/>
      <c r="B35" s="50"/>
      <c r="C35" s="43" t="s">
        <v>40</v>
      </c>
      <c r="D35" s="45">
        <v>0</v>
      </c>
      <c r="E35" s="43"/>
      <c r="F35" s="62"/>
      <c r="G35" s="43"/>
      <c r="I35" s="4">
        <v>0</v>
      </c>
    </row>
    <row r="36" spans="1:9" s="10" customFormat="1" ht="35.1" customHeight="1" x14ac:dyDescent="0.2">
      <c r="A36" s="63" t="s">
        <v>41</v>
      </c>
      <c r="B36" s="64" t="s">
        <v>42</v>
      </c>
      <c r="C36" s="65"/>
      <c r="D36" s="66">
        <f>D37+D41</f>
        <v>8</v>
      </c>
      <c r="E36" s="67">
        <f>SUM(E37:E42)</f>
        <v>0</v>
      </c>
      <c r="F36" s="67">
        <f>SUM(F37:F42)</f>
        <v>0</v>
      </c>
      <c r="G36" s="66"/>
      <c r="I36" s="11">
        <v>10</v>
      </c>
    </row>
    <row r="37" spans="1:9" ht="20.100000000000001" customHeight="1" x14ac:dyDescent="0.25">
      <c r="A37" s="49">
        <v>1</v>
      </c>
      <c r="B37" s="68" t="s">
        <v>43</v>
      </c>
      <c r="C37" s="57" t="s">
        <v>44</v>
      </c>
      <c r="D37" s="58">
        <v>5</v>
      </c>
      <c r="E37" s="69"/>
      <c r="F37" s="69"/>
      <c r="G37" s="57"/>
      <c r="I37" s="4">
        <v>3</v>
      </c>
    </row>
    <row r="38" spans="1:9" ht="20.100000000000001" customHeight="1" x14ac:dyDescent="0.25">
      <c r="A38" s="49"/>
      <c r="B38" s="50"/>
      <c r="C38" s="57" t="s">
        <v>45</v>
      </c>
      <c r="D38" s="58">
        <v>3</v>
      </c>
      <c r="E38" s="69"/>
      <c r="F38" s="69"/>
      <c r="G38" s="57"/>
      <c r="I38" s="4">
        <v>2</v>
      </c>
    </row>
    <row r="39" spans="1:9" ht="20.100000000000001" customHeight="1" x14ac:dyDescent="0.25">
      <c r="A39" s="49"/>
      <c r="B39" s="50"/>
      <c r="C39" s="57" t="s">
        <v>46</v>
      </c>
      <c r="D39" s="58">
        <v>1</v>
      </c>
      <c r="E39" s="69"/>
      <c r="F39" s="69"/>
      <c r="G39" s="57"/>
      <c r="I39" s="4">
        <v>1</v>
      </c>
    </row>
    <row r="40" spans="1:9" ht="20.100000000000001" customHeight="1" x14ac:dyDescent="0.25">
      <c r="A40" s="49"/>
      <c r="B40" s="50"/>
      <c r="C40" s="57" t="s">
        <v>47</v>
      </c>
      <c r="D40" s="59">
        <v>0</v>
      </c>
      <c r="E40" s="57"/>
      <c r="F40" s="57"/>
      <c r="G40" s="57"/>
      <c r="I40" s="4">
        <v>0</v>
      </c>
    </row>
    <row r="41" spans="1:9" ht="20.100000000000001" customHeight="1" x14ac:dyDescent="0.25">
      <c r="A41" s="49">
        <v>2</v>
      </c>
      <c r="B41" s="50" t="s">
        <v>48</v>
      </c>
      <c r="C41" s="57" t="s">
        <v>49</v>
      </c>
      <c r="D41" s="58">
        <v>3</v>
      </c>
      <c r="E41" s="69"/>
      <c r="F41" s="69"/>
      <c r="G41" s="57"/>
      <c r="I41" s="4">
        <v>3</v>
      </c>
    </row>
    <row r="42" spans="1:9" ht="27.75" customHeight="1" x14ac:dyDescent="0.25">
      <c r="A42" s="49"/>
      <c r="B42" s="50"/>
      <c r="C42" s="43" t="s">
        <v>50</v>
      </c>
      <c r="D42" s="45">
        <v>0</v>
      </c>
      <c r="E42" s="57"/>
      <c r="F42" s="57"/>
      <c r="G42" s="57"/>
      <c r="I42" s="4">
        <v>0</v>
      </c>
    </row>
    <row r="43" spans="1:9" s="10" customFormat="1" ht="35.1" customHeight="1" x14ac:dyDescent="0.2">
      <c r="A43" s="34" t="s">
        <v>51</v>
      </c>
      <c r="B43" s="35" t="s">
        <v>52</v>
      </c>
      <c r="C43" s="36"/>
      <c r="D43" s="37">
        <f>D44+D46+D49+D51+D54+D56+D59</f>
        <v>7</v>
      </c>
      <c r="E43" s="38">
        <f>SUM(E44:E61)</f>
        <v>0</v>
      </c>
      <c r="F43" s="38">
        <f>SUM(F44:F61)</f>
        <v>0</v>
      </c>
      <c r="G43" s="70"/>
      <c r="I43" s="11">
        <v>10</v>
      </c>
    </row>
    <row r="44" spans="1:9" ht="20.100000000000001" customHeight="1" x14ac:dyDescent="0.25">
      <c r="A44" s="49">
        <v>1</v>
      </c>
      <c r="B44" s="50" t="s">
        <v>53</v>
      </c>
      <c r="C44" s="57" t="s">
        <v>49</v>
      </c>
      <c r="D44" s="58">
        <v>1</v>
      </c>
      <c r="E44" s="57"/>
      <c r="F44" s="57"/>
      <c r="G44" s="57"/>
      <c r="I44" s="3"/>
    </row>
    <row r="45" spans="1:9" ht="29.25" customHeight="1" x14ac:dyDescent="0.25">
      <c r="A45" s="49"/>
      <c r="B45" s="50"/>
      <c r="C45" s="43" t="s">
        <v>50</v>
      </c>
      <c r="D45" s="45">
        <v>0</v>
      </c>
      <c r="E45" s="57"/>
      <c r="F45" s="57"/>
      <c r="G45" s="57"/>
      <c r="I45" s="3"/>
    </row>
    <row r="46" spans="1:9" ht="20.100000000000001" customHeight="1" x14ac:dyDescent="0.25">
      <c r="A46" s="49">
        <v>2</v>
      </c>
      <c r="B46" s="50" t="s">
        <v>54</v>
      </c>
      <c r="C46" s="57" t="s">
        <v>55</v>
      </c>
      <c r="D46" s="58">
        <v>1</v>
      </c>
      <c r="E46" s="69"/>
      <c r="F46" s="69"/>
      <c r="G46" s="57"/>
      <c r="I46" s="3"/>
    </row>
    <row r="47" spans="1:9" ht="20.100000000000001" customHeight="1" x14ac:dyDescent="0.25">
      <c r="A47" s="49"/>
      <c r="B47" s="50"/>
      <c r="C47" s="43" t="s">
        <v>56</v>
      </c>
      <c r="D47" s="44" t="s">
        <v>57</v>
      </c>
      <c r="E47" s="60"/>
      <c r="F47" s="60"/>
      <c r="G47" s="43"/>
      <c r="I47" s="3"/>
    </row>
    <row r="48" spans="1:9" ht="20.100000000000001" customHeight="1" x14ac:dyDescent="0.25">
      <c r="A48" s="49"/>
      <c r="B48" s="50"/>
      <c r="C48" s="57" t="s">
        <v>50</v>
      </c>
      <c r="D48" s="59">
        <v>0</v>
      </c>
      <c r="E48" s="57"/>
      <c r="F48" s="57"/>
      <c r="G48" s="57"/>
      <c r="I48" s="3"/>
    </row>
    <row r="49" spans="1:9" ht="20.100000000000001" customHeight="1" x14ac:dyDescent="0.25">
      <c r="A49" s="49">
        <v>3</v>
      </c>
      <c r="B49" s="50" t="s">
        <v>58</v>
      </c>
      <c r="C49" s="57" t="s">
        <v>49</v>
      </c>
      <c r="D49" s="58">
        <v>1</v>
      </c>
      <c r="E49" s="69"/>
      <c r="F49" s="69"/>
      <c r="G49" s="57"/>
      <c r="I49" s="3"/>
    </row>
    <row r="50" spans="1:9" ht="20.100000000000001" customHeight="1" x14ac:dyDescent="0.25">
      <c r="A50" s="49"/>
      <c r="B50" s="50"/>
      <c r="C50" s="57" t="s">
        <v>50</v>
      </c>
      <c r="D50" s="59">
        <v>0</v>
      </c>
      <c r="E50" s="57"/>
      <c r="F50" s="57"/>
      <c r="G50" s="57"/>
      <c r="I50" s="3"/>
    </row>
    <row r="51" spans="1:9" ht="20.100000000000001" customHeight="1" x14ac:dyDescent="0.25">
      <c r="A51" s="49">
        <v>4</v>
      </c>
      <c r="B51" s="50" t="s">
        <v>59</v>
      </c>
      <c r="C51" s="57" t="s">
        <v>55</v>
      </c>
      <c r="D51" s="58">
        <v>1</v>
      </c>
      <c r="E51" s="69"/>
      <c r="F51" s="69"/>
      <c r="G51" s="57"/>
      <c r="I51" s="3"/>
    </row>
    <row r="52" spans="1:9" ht="20.100000000000001" customHeight="1" x14ac:dyDescent="0.25">
      <c r="A52" s="49"/>
      <c r="B52" s="50"/>
      <c r="C52" s="57" t="s">
        <v>60</v>
      </c>
      <c r="D52" s="58">
        <v>0.5</v>
      </c>
      <c r="E52" s="69"/>
      <c r="F52" s="69"/>
      <c r="G52" s="57"/>
      <c r="I52" s="3"/>
    </row>
    <row r="53" spans="1:9" ht="20.100000000000001" customHeight="1" x14ac:dyDescent="0.25">
      <c r="A53" s="49"/>
      <c r="B53" s="50"/>
      <c r="C53" s="57" t="s">
        <v>50</v>
      </c>
      <c r="D53" s="59">
        <v>0</v>
      </c>
      <c r="E53" s="57"/>
      <c r="F53" s="57"/>
      <c r="G53" s="57"/>
      <c r="I53" s="3"/>
    </row>
    <row r="54" spans="1:9" ht="20.100000000000001" customHeight="1" x14ac:dyDescent="0.25">
      <c r="A54" s="49">
        <v>5</v>
      </c>
      <c r="B54" s="50" t="s">
        <v>61</v>
      </c>
      <c r="C54" s="57" t="s">
        <v>62</v>
      </c>
      <c r="D54" s="58">
        <v>1</v>
      </c>
      <c r="E54" s="69"/>
      <c r="F54" s="69"/>
      <c r="G54" s="57"/>
      <c r="I54" s="3"/>
    </row>
    <row r="55" spans="1:9" ht="45" customHeight="1" x14ac:dyDescent="0.25">
      <c r="A55" s="49"/>
      <c r="B55" s="50"/>
      <c r="C55" s="43" t="s">
        <v>50</v>
      </c>
      <c r="D55" s="45">
        <v>0</v>
      </c>
      <c r="E55" s="57"/>
      <c r="F55" s="57"/>
      <c r="G55" s="57"/>
      <c r="I55" s="3"/>
    </row>
    <row r="56" spans="1:9" ht="20.100000000000001" customHeight="1" x14ac:dyDescent="0.25">
      <c r="A56" s="49">
        <v>6</v>
      </c>
      <c r="B56" s="50" t="s">
        <v>63</v>
      </c>
      <c r="C56" s="57" t="s">
        <v>64</v>
      </c>
      <c r="D56" s="58">
        <v>1</v>
      </c>
      <c r="E56" s="69"/>
      <c r="F56" s="69"/>
      <c r="G56" s="57"/>
      <c r="I56" s="3"/>
    </row>
    <row r="57" spans="1:9" ht="20.100000000000001" customHeight="1" x14ac:dyDescent="0.25">
      <c r="A57" s="49"/>
      <c r="B57" s="50"/>
      <c r="C57" s="57" t="s">
        <v>65</v>
      </c>
      <c r="D57" s="58" t="s">
        <v>57</v>
      </c>
      <c r="E57" s="69"/>
      <c r="F57" s="69"/>
      <c r="G57" s="57"/>
      <c r="I57" s="3"/>
    </row>
    <row r="58" spans="1:9" ht="55.5" customHeight="1" x14ac:dyDescent="0.25">
      <c r="A58" s="49"/>
      <c r="B58" s="50"/>
      <c r="C58" s="43" t="s">
        <v>66</v>
      </c>
      <c r="D58" s="45">
        <v>0</v>
      </c>
      <c r="E58" s="43"/>
      <c r="F58" s="43"/>
      <c r="G58" s="43"/>
      <c r="I58" s="3"/>
    </row>
    <row r="59" spans="1:9" ht="20.100000000000001" customHeight="1" x14ac:dyDescent="0.25">
      <c r="A59" s="49">
        <v>7</v>
      </c>
      <c r="B59" s="50" t="s">
        <v>67</v>
      </c>
      <c r="C59" s="57" t="s">
        <v>64</v>
      </c>
      <c r="D59" s="58">
        <v>1</v>
      </c>
      <c r="E59" s="69"/>
      <c r="F59" s="69"/>
      <c r="G59" s="57"/>
      <c r="I59" s="3"/>
    </row>
    <row r="60" spans="1:9" ht="20.100000000000001" customHeight="1" x14ac:dyDescent="0.25">
      <c r="A60" s="49"/>
      <c r="B60" s="50"/>
      <c r="C60" s="57" t="s">
        <v>65</v>
      </c>
      <c r="D60" s="58">
        <v>0.5</v>
      </c>
      <c r="E60" s="69"/>
      <c r="F60" s="69"/>
      <c r="G60" s="57"/>
      <c r="I60" s="3"/>
    </row>
    <row r="61" spans="1:9" ht="20.100000000000001" customHeight="1" x14ac:dyDescent="0.25">
      <c r="A61" s="49"/>
      <c r="B61" s="50"/>
      <c r="C61" s="57" t="s">
        <v>66</v>
      </c>
      <c r="D61" s="59">
        <v>0</v>
      </c>
      <c r="E61" s="57"/>
      <c r="F61" s="57"/>
      <c r="G61" s="57"/>
      <c r="I61" s="3"/>
    </row>
    <row r="62" spans="1:9" ht="39.950000000000003" customHeight="1" x14ac:dyDescent="0.25">
      <c r="A62" s="71" t="s">
        <v>68</v>
      </c>
      <c r="B62" s="72" t="s">
        <v>69</v>
      </c>
      <c r="C62" s="73"/>
      <c r="D62" s="74">
        <f>D63+D67+D71+D75+D79</f>
        <v>10</v>
      </c>
      <c r="E62" s="75">
        <f>SUM(E63:E82)</f>
        <v>0</v>
      </c>
      <c r="F62" s="75">
        <f>SUM(F63:F82)</f>
        <v>0</v>
      </c>
      <c r="G62" s="75"/>
      <c r="I62" s="4">
        <v>10</v>
      </c>
    </row>
    <row r="63" spans="1:9" ht="20.100000000000001" customHeight="1" x14ac:dyDescent="0.25">
      <c r="A63" s="49">
        <v>1</v>
      </c>
      <c r="B63" s="50" t="s">
        <v>70</v>
      </c>
      <c r="C63" s="57" t="s">
        <v>44</v>
      </c>
      <c r="D63" s="58">
        <v>2</v>
      </c>
      <c r="E63" s="69"/>
      <c r="F63" s="69"/>
      <c r="G63" s="76"/>
      <c r="I63" s="3"/>
    </row>
    <row r="64" spans="1:9" ht="20.100000000000001" customHeight="1" x14ac:dyDescent="0.25">
      <c r="A64" s="49"/>
      <c r="B64" s="50"/>
      <c r="C64" s="57" t="s">
        <v>71</v>
      </c>
      <c r="D64" s="58">
        <v>1</v>
      </c>
      <c r="E64" s="69"/>
      <c r="F64" s="69"/>
      <c r="G64" s="76"/>
      <c r="I64" s="3"/>
    </row>
    <row r="65" spans="1:9" ht="20.100000000000001" customHeight="1" x14ac:dyDescent="0.25">
      <c r="A65" s="49"/>
      <c r="B65" s="50"/>
      <c r="C65" s="57" t="s">
        <v>72</v>
      </c>
      <c r="D65" s="58">
        <v>0.5</v>
      </c>
      <c r="E65" s="69"/>
      <c r="F65" s="69"/>
      <c r="G65" s="76"/>
      <c r="I65" s="3"/>
    </row>
    <row r="66" spans="1:9" ht="20.100000000000001" customHeight="1" x14ac:dyDescent="0.25">
      <c r="A66" s="49"/>
      <c r="B66" s="50"/>
      <c r="C66" s="57" t="s">
        <v>73</v>
      </c>
      <c r="D66" s="59">
        <v>0</v>
      </c>
      <c r="E66" s="57"/>
      <c r="F66" s="57"/>
      <c r="G66" s="76"/>
      <c r="I66" s="3"/>
    </row>
    <row r="67" spans="1:9" ht="20.100000000000001" customHeight="1" x14ac:dyDescent="0.25">
      <c r="A67" s="49">
        <v>2</v>
      </c>
      <c r="B67" s="50" t="s">
        <v>74</v>
      </c>
      <c r="C67" s="57" t="s">
        <v>75</v>
      </c>
      <c r="D67" s="58">
        <v>2</v>
      </c>
      <c r="E67" s="69"/>
      <c r="F67" s="69"/>
      <c r="G67" s="76"/>
      <c r="I67" s="3"/>
    </row>
    <row r="68" spans="1:9" ht="20.100000000000001" customHeight="1" x14ac:dyDescent="0.25">
      <c r="A68" s="49"/>
      <c r="B68" s="77"/>
      <c r="C68" s="57" t="s">
        <v>76</v>
      </c>
      <c r="D68" s="58">
        <v>1.5</v>
      </c>
      <c r="E68" s="69"/>
      <c r="F68" s="69"/>
      <c r="G68" s="76"/>
      <c r="I68" s="3"/>
    </row>
    <row r="69" spans="1:9" ht="20.100000000000001" customHeight="1" x14ac:dyDescent="0.25">
      <c r="A69" s="49"/>
      <c r="B69" s="77"/>
      <c r="C69" s="57" t="s">
        <v>77</v>
      </c>
      <c r="D69" s="58">
        <v>1</v>
      </c>
      <c r="E69" s="69"/>
      <c r="F69" s="69"/>
      <c r="G69" s="76"/>
      <c r="I69" s="3"/>
    </row>
    <row r="70" spans="1:9" ht="37.5" customHeight="1" x14ac:dyDescent="0.25">
      <c r="A70" s="49"/>
      <c r="B70" s="77"/>
      <c r="C70" s="43" t="s">
        <v>78</v>
      </c>
      <c r="D70" s="45">
        <v>0</v>
      </c>
      <c r="E70" s="43"/>
      <c r="F70" s="43"/>
      <c r="G70" s="78"/>
      <c r="I70" s="3"/>
    </row>
    <row r="71" spans="1:9" ht="20.100000000000001" customHeight="1" x14ac:dyDescent="0.25">
      <c r="A71" s="49">
        <v>3</v>
      </c>
      <c r="B71" s="50" t="s">
        <v>79</v>
      </c>
      <c r="C71" s="57" t="s">
        <v>44</v>
      </c>
      <c r="D71" s="58">
        <v>2</v>
      </c>
      <c r="E71" s="69"/>
      <c r="F71" s="69"/>
      <c r="G71" s="76"/>
      <c r="I71" s="3"/>
    </row>
    <row r="72" spans="1:9" ht="20.100000000000001" customHeight="1" x14ac:dyDescent="0.25">
      <c r="A72" s="49"/>
      <c r="B72" s="50"/>
      <c r="C72" s="57" t="s">
        <v>71</v>
      </c>
      <c r="D72" s="58">
        <v>1</v>
      </c>
      <c r="E72" s="69"/>
      <c r="F72" s="69"/>
      <c r="G72" s="76"/>
      <c r="I72" s="3"/>
    </row>
    <row r="73" spans="1:9" ht="20.100000000000001" customHeight="1" x14ac:dyDescent="0.25">
      <c r="A73" s="49"/>
      <c r="B73" s="50"/>
      <c r="C73" s="57" t="s">
        <v>72</v>
      </c>
      <c r="D73" s="58">
        <v>0.5</v>
      </c>
      <c r="E73" s="69"/>
      <c r="F73" s="69"/>
      <c r="G73" s="76"/>
      <c r="I73" s="3"/>
    </row>
    <row r="74" spans="1:9" ht="69" customHeight="1" x14ac:dyDescent="0.25">
      <c r="A74" s="49"/>
      <c r="B74" s="50"/>
      <c r="C74" s="43" t="s">
        <v>77</v>
      </c>
      <c r="D74" s="45">
        <v>0</v>
      </c>
      <c r="E74" s="57"/>
      <c r="F74" s="57"/>
      <c r="G74" s="76"/>
      <c r="I74" s="3"/>
    </row>
    <row r="75" spans="1:9" ht="20.100000000000001" customHeight="1" x14ac:dyDescent="0.25">
      <c r="A75" s="49">
        <v>4</v>
      </c>
      <c r="B75" s="50" t="s">
        <v>80</v>
      </c>
      <c r="C75" s="57" t="s">
        <v>81</v>
      </c>
      <c r="D75" s="58">
        <v>2</v>
      </c>
      <c r="E75" s="69"/>
      <c r="F75" s="69"/>
      <c r="G75" s="76"/>
      <c r="I75" s="3"/>
    </row>
    <row r="76" spans="1:9" ht="20.100000000000001" customHeight="1" x14ac:dyDescent="0.25">
      <c r="A76" s="49"/>
      <c r="B76" s="50"/>
      <c r="C76" s="57" t="s">
        <v>82</v>
      </c>
      <c r="D76" s="58">
        <v>1.5</v>
      </c>
      <c r="E76" s="69"/>
      <c r="F76" s="69"/>
      <c r="G76" s="76"/>
      <c r="I76" s="3"/>
    </row>
    <row r="77" spans="1:9" ht="20.100000000000001" customHeight="1" x14ac:dyDescent="0.25">
      <c r="A77" s="49"/>
      <c r="B77" s="50"/>
      <c r="C77" s="57" t="s">
        <v>77</v>
      </c>
      <c r="D77" s="58">
        <v>1</v>
      </c>
      <c r="E77" s="69"/>
      <c r="F77" s="69"/>
      <c r="G77" s="76"/>
      <c r="I77" s="3"/>
    </row>
    <row r="78" spans="1:9" ht="38.25" customHeight="1" x14ac:dyDescent="0.25">
      <c r="A78" s="49"/>
      <c r="B78" s="50"/>
      <c r="C78" s="43" t="s">
        <v>78</v>
      </c>
      <c r="D78" s="45">
        <v>0</v>
      </c>
      <c r="E78" s="57"/>
      <c r="F78" s="57"/>
      <c r="G78" s="76"/>
      <c r="I78" s="3"/>
    </row>
    <row r="79" spans="1:9" ht="20.100000000000001" customHeight="1" x14ac:dyDescent="0.25">
      <c r="A79" s="49">
        <v>5</v>
      </c>
      <c r="B79" s="50" t="s">
        <v>83</v>
      </c>
      <c r="C79" s="57" t="s">
        <v>84</v>
      </c>
      <c r="D79" s="58">
        <v>2</v>
      </c>
      <c r="E79" s="69"/>
      <c r="F79" s="69"/>
      <c r="G79" s="76"/>
      <c r="I79" s="3"/>
    </row>
    <row r="80" spans="1:9" ht="20.100000000000001" customHeight="1" x14ac:dyDescent="0.25">
      <c r="A80" s="49"/>
      <c r="B80" s="50"/>
      <c r="C80" s="57" t="s">
        <v>85</v>
      </c>
      <c r="D80" s="58">
        <v>1</v>
      </c>
      <c r="E80" s="69"/>
      <c r="F80" s="69"/>
      <c r="G80" s="76"/>
      <c r="I80" s="3"/>
    </row>
    <row r="81" spans="1:9" ht="20.100000000000001" customHeight="1" x14ac:dyDescent="0.25">
      <c r="A81" s="49"/>
      <c r="B81" s="50"/>
      <c r="C81" s="57" t="s">
        <v>86</v>
      </c>
      <c r="D81" s="58">
        <v>0.5</v>
      </c>
      <c r="E81" s="69"/>
      <c r="F81" s="69"/>
      <c r="G81" s="76"/>
      <c r="I81" s="3"/>
    </row>
    <row r="82" spans="1:9" ht="20.100000000000001" customHeight="1" x14ac:dyDescent="0.25">
      <c r="A82" s="49"/>
      <c r="B82" s="50"/>
      <c r="C82" s="43" t="s">
        <v>87</v>
      </c>
      <c r="D82" s="45">
        <v>0</v>
      </c>
      <c r="E82" s="43"/>
      <c r="F82" s="43"/>
      <c r="G82" s="78"/>
      <c r="I82" s="3"/>
    </row>
    <row r="83" spans="1:9" ht="29.25" customHeight="1" x14ac:dyDescent="0.25">
      <c r="A83" s="63" t="s">
        <v>88</v>
      </c>
      <c r="B83" s="64" t="s">
        <v>89</v>
      </c>
      <c r="C83" s="79"/>
      <c r="D83" s="66">
        <f>D84+D86+D88</f>
        <v>3</v>
      </c>
      <c r="E83" s="67">
        <f>SUM(E84:E90)</f>
        <v>0</v>
      </c>
      <c r="F83" s="67">
        <f>SUM(F84:F90)</f>
        <v>0</v>
      </c>
      <c r="G83" s="80"/>
      <c r="I83" s="81">
        <v>5</v>
      </c>
    </row>
    <row r="84" spans="1:9" ht="78.75" customHeight="1" x14ac:dyDescent="0.25">
      <c r="A84" s="49">
        <v>1</v>
      </c>
      <c r="B84" s="50" t="s">
        <v>90</v>
      </c>
      <c r="C84" s="43" t="s">
        <v>91</v>
      </c>
      <c r="D84" s="44">
        <v>1</v>
      </c>
      <c r="E84" s="60"/>
      <c r="F84" s="61"/>
      <c r="G84" s="43"/>
      <c r="I84" s="4">
        <v>1</v>
      </c>
    </row>
    <row r="85" spans="1:9" ht="20.100000000000001" customHeight="1" x14ac:dyDescent="0.25">
      <c r="A85" s="49"/>
      <c r="B85" s="50"/>
      <c r="C85" s="57" t="s">
        <v>92</v>
      </c>
      <c r="D85" s="59">
        <v>0</v>
      </c>
      <c r="E85" s="57"/>
      <c r="F85" s="82"/>
      <c r="G85" s="57"/>
      <c r="I85" s="4">
        <v>0</v>
      </c>
    </row>
    <row r="86" spans="1:9" ht="63" x14ac:dyDescent="0.25">
      <c r="A86" s="49">
        <v>2</v>
      </c>
      <c r="B86" s="50" t="s">
        <v>93</v>
      </c>
      <c r="C86" s="43" t="s">
        <v>94</v>
      </c>
      <c r="D86" s="44">
        <v>1</v>
      </c>
      <c r="E86" s="60"/>
      <c r="F86" s="61"/>
      <c r="G86" s="43"/>
      <c r="I86" s="4">
        <v>1</v>
      </c>
    </row>
    <row r="87" spans="1:9" ht="20.100000000000001" customHeight="1" x14ac:dyDescent="0.25">
      <c r="A87" s="49"/>
      <c r="B87" s="50"/>
      <c r="C87" s="43" t="s">
        <v>24</v>
      </c>
      <c r="D87" s="45"/>
      <c r="E87" s="43"/>
      <c r="F87" s="62"/>
      <c r="G87" s="43"/>
    </row>
    <row r="88" spans="1:9" ht="20.100000000000001" customHeight="1" x14ac:dyDescent="0.25">
      <c r="A88" s="49">
        <v>3</v>
      </c>
      <c r="B88" s="83" t="s">
        <v>95</v>
      </c>
      <c r="C88" s="43" t="s">
        <v>96</v>
      </c>
      <c r="D88" s="44">
        <v>1</v>
      </c>
      <c r="E88" s="60"/>
      <c r="F88" s="61"/>
      <c r="G88" s="43"/>
      <c r="I88" s="4">
        <v>1</v>
      </c>
    </row>
    <row r="89" spans="1:9" ht="20.100000000000001" customHeight="1" x14ac:dyDescent="0.25">
      <c r="A89" s="49"/>
      <c r="B89" s="83"/>
      <c r="C89" s="43" t="s">
        <v>97</v>
      </c>
      <c r="D89" s="44">
        <v>0.5</v>
      </c>
      <c r="E89" s="60"/>
      <c r="F89" s="61"/>
      <c r="G89" s="43"/>
      <c r="I89" s="4">
        <v>0.5</v>
      </c>
    </row>
    <row r="90" spans="1:9" ht="20.100000000000001" customHeight="1" x14ac:dyDescent="0.25">
      <c r="A90" s="49"/>
      <c r="B90" s="83"/>
      <c r="C90" s="43" t="s">
        <v>98</v>
      </c>
      <c r="D90" s="45">
        <v>0</v>
      </c>
      <c r="E90" s="43"/>
      <c r="F90" s="62"/>
      <c r="G90" s="43"/>
      <c r="I90" s="4">
        <v>0</v>
      </c>
    </row>
    <row r="91" spans="1:9" s="10" customFormat="1" ht="39.950000000000003" customHeight="1" x14ac:dyDescent="0.2">
      <c r="A91" s="36" t="s">
        <v>99</v>
      </c>
      <c r="B91" s="35" t="s">
        <v>100</v>
      </c>
      <c r="C91" s="84"/>
      <c r="D91" s="37">
        <f>D92+D95+D97+D101+D104</f>
        <v>10</v>
      </c>
      <c r="E91" s="38">
        <f>SUM(E92:E106)</f>
        <v>0</v>
      </c>
      <c r="F91" s="38">
        <f>SUM(F92:F106)</f>
        <v>0</v>
      </c>
      <c r="G91" s="38"/>
      <c r="I91" s="81">
        <v>10</v>
      </c>
    </row>
    <row r="92" spans="1:9" ht="20.100000000000001" customHeight="1" x14ac:dyDescent="0.25">
      <c r="A92" s="49">
        <v>1</v>
      </c>
      <c r="B92" s="50" t="s">
        <v>101</v>
      </c>
      <c r="C92" s="57" t="s">
        <v>102</v>
      </c>
      <c r="D92" s="58">
        <v>2</v>
      </c>
      <c r="E92" s="69"/>
      <c r="F92" s="69"/>
      <c r="G92" s="57"/>
      <c r="I92" s="4">
        <v>2</v>
      </c>
    </row>
    <row r="93" spans="1:9" ht="20.100000000000001" customHeight="1" x14ac:dyDescent="0.25">
      <c r="A93" s="49"/>
      <c r="B93" s="50"/>
      <c r="C93" s="57" t="s">
        <v>103</v>
      </c>
      <c r="D93" s="58">
        <v>1</v>
      </c>
      <c r="E93" s="69"/>
      <c r="F93" s="69"/>
      <c r="G93" s="57"/>
      <c r="I93" s="4">
        <v>1</v>
      </c>
    </row>
    <row r="94" spans="1:9" ht="20.100000000000001" customHeight="1" x14ac:dyDescent="0.25">
      <c r="A94" s="49"/>
      <c r="B94" s="50"/>
      <c r="C94" s="57" t="s">
        <v>104</v>
      </c>
      <c r="D94" s="58" t="s">
        <v>57</v>
      </c>
      <c r="E94" s="57"/>
      <c r="F94" s="57"/>
      <c r="G94" s="57"/>
      <c r="I94" s="4">
        <v>0.5</v>
      </c>
    </row>
    <row r="95" spans="1:9" ht="20.100000000000001" customHeight="1" x14ac:dyDescent="0.25">
      <c r="A95" s="49">
        <v>2</v>
      </c>
      <c r="B95" s="50" t="s">
        <v>105</v>
      </c>
      <c r="C95" s="57" t="s">
        <v>49</v>
      </c>
      <c r="D95" s="58">
        <v>2</v>
      </c>
      <c r="E95" s="69"/>
      <c r="F95" s="69"/>
      <c r="G95" s="57"/>
      <c r="I95" s="4">
        <v>1</v>
      </c>
    </row>
    <row r="96" spans="1:9" ht="20.100000000000001" customHeight="1" x14ac:dyDescent="0.25">
      <c r="A96" s="49"/>
      <c r="B96" s="50"/>
      <c r="C96" s="57" t="s">
        <v>50</v>
      </c>
      <c r="D96" s="59">
        <v>0</v>
      </c>
      <c r="E96" s="57"/>
      <c r="F96" s="57"/>
      <c r="G96" s="57"/>
      <c r="I96" s="4">
        <v>0</v>
      </c>
    </row>
    <row r="97" spans="1:9" ht="20.100000000000001" customHeight="1" x14ac:dyDescent="0.25">
      <c r="A97" s="49">
        <v>3</v>
      </c>
      <c r="B97" s="50" t="s">
        <v>106</v>
      </c>
      <c r="C97" s="57" t="s">
        <v>44</v>
      </c>
      <c r="D97" s="58">
        <v>2</v>
      </c>
      <c r="E97" s="69"/>
      <c r="F97" s="69"/>
      <c r="G97" s="57"/>
      <c r="I97" s="4">
        <v>2</v>
      </c>
    </row>
    <row r="98" spans="1:9" ht="20.100000000000001" customHeight="1" x14ac:dyDescent="0.25">
      <c r="A98" s="49"/>
      <c r="B98" s="50"/>
      <c r="C98" s="57" t="s">
        <v>71</v>
      </c>
      <c r="D98" s="58">
        <v>1</v>
      </c>
      <c r="E98" s="69"/>
      <c r="F98" s="69"/>
      <c r="G98" s="57"/>
      <c r="I98" s="4">
        <v>1</v>
      </c>
    </row>
    <row r="99" spans="1:9" ht="20.100000000000001" customHeight="1" x14ac:dyDescent="0.25">
      <c r="A99" s="49"/>
      <c r="B99" s="50"/>
      <c r="C99" s="57" t="s">
        <v>107</v>
      </c>
      <c r="D99" s="58">
        <v>0.5</v>
      </c>
      <c r="E99" s="69"/>
      <c r="F99" s="69"/>
      <c r="G99" s="57"/>
      <c r="I99" s="4">
        <v>0.5</v>
      </c>
    </row>
    <row r="100" spans="1:9" ht="20.100000000000001" customHeight="1" x14ac:dyDescent="0.25">
      <c r="A100" s="49"/>
      <c r="B100" s="50"/>
      <c r="C100" s="57" t="s">
        <v>108</v>
      </c>
      <c r="D100" s="59">
        <v>0</v>
      </c>
      <c r="E100" s="57"/>
      <c r="F100" s="57"/>
      <c r="G100" s="57"/>
      <c r="I100" s="4">
        <v>0</v>
      </c>
    </row>
    <row r="101" spans="1:9" ht="20.100000000000001" customHeight="1" x14ac:dyDescent="0.25">
      <c r="A101" s="49">
        <v>4</v>
      </c>
      <c r="B101" s="50" t="s">
        <v>109</v>
      </c>
      <c r="C101" s="57" t="s">
        <v>110</v>
      </c>
      <c r="D101" s="58">
        <v>2</v>
      </c>
      <c r="E101" s="69"/>
      <c r="F101" s="69"/>
      <c r="G101" s="57"/>
      <c r="I101" s="4">
        <v>1</v>
      </c>
    </row>
    <row r="102" spans="1:9" ht="20.100000000000001" customHeight="1" x14ac:dyDescent="0.25">
      <c r="A102" s="49"/>
      <c r="B102" s="50"/>
      <c r="C102" s="57" t="s">
        <v>111</v>
      </c>
      <c r="D102" s="58">
        <v>1</v>
      </c>
      <c r="E102" s="69"/>
      <c r="F102" s="69"/>
      <c r="G102" s="57"/>
      <c r="I102" s="4">
        <v>0.5</v>
      </c>
    </row>
    <row r="103" spans="1:9" ht="20.100000000000001" customHeight="1" x14ac:dyDescent="0.25">
      <c r="A103" s="49"/>
      <c r="B103" s="50"/>
      <c r="C103" s="57" t="s">
        <v>112</v>
      </c>
      <c r="D103" s="59">
        <v>0</v>
      </c>
      <c r="E103" s="69"/>
      <c r="F103" s="69"/>
      <c r="G103" s="57"/>
      <c r="I103" s="4">
        <v>0.2</v>
      </c>
    </row>
    <row r="104" spans="1:9" ht="34.5" customHeight="1" x14ac:dyDescent="0.25">
      <c r="A104" s="49">
        <v>5</v>
      </c>
      <c r="B104" s="50" t="s">
        <v>113</v>
      </c>
      <c r="C104" s="57" t="s">
        <v>114</v>
      </c>
      <c r="D104" s="58">
        <v>2</v>
      </c>
      <c r="E104" s="69"/>
      <c r="F104" s="69"/>
      <c r="G104" s="57"/>
    </row>
    <row r="105" spans="1:9" ht="34.5" customHeight="1" x14ac:dyDescent="0.25">
      <c r="A105" s="49"/>
      <c r="B105" s="50"/>
      <c r="C105" s="57" t="s">
        <v>115</v>
      </c>
      <c r="D105" s="58">
        <v>1</v>
      </c>
      <c r="E105" s="69"/>
      <c r="F105" s="69"/>
      <c r="G105" s="57"/>
    </row>
    <row r="106" spans="1:9" ht="20.100000000000001" customHeight="1" x14ac:dyDescent="0.25">
      <c r="A106" s="49"/>
      <c r="B106" s="50"/>
      <c r="C106" s="57" t="s">
        <v>116</v>
      </c>
      <c r="D106" s="59">
        <v>0</v>
      </c>
      <c r="E106" s="69"/>
      <c r="F106" s="69"/>
      <c r="G106" s="57"/>
    </row>
    <row r="107" spans="1:9" s="10" customFormat="1" ht="39.950000000000003" customHeight="1" x14ac:dyDescent="0.2">
      <c r="A107" s="63" t="s">
        <v>117</v>
      </c>
      <c r="B107" s="64" t="s">
        <v>118</v>
      </c>
      <c r="C107" s="65"/>
      <c r="D107" s="66">
        <f>D108+D111+D113</f>
        <v>5</v>
      </c>
      <c r="E107" s="67">
        <f>SUM(E108:E114)</f>
        <v>0</v>
      </c>
      <c r="F107" s="67">
        <f>SUM(F108:F114)</f>
        <v>0</v>
      </c>
      <c r="G107" s="67"/>
      <c r="I107" s="81">
        <v>5</v>
      </c>
    </row>
    <row r="108" spans="1:9" ht="20.100000000000001" customHeight="1" x14ac:dyDescent="0.25">
      <c r="A108" s="49">
        <v>1</v>
      </c>
      <c r="B108" s="50" t="s">
        <v>119</v>
      </c>
      <c r="C108" s="85" t="s">
        <v>120</v>
      </c>
      <c r="D108" s="58">
        <v>2</v>
      </c>
      <c r="E108" s="69"/>
      <c r="F108" s="69"/>
      <c r="G108" s="57"/>
      <c r="I108" s="3"/>
    </row>
    <row r="109" spans="1:9" ht="20.100000000000001" customHeight="1" x14ac:dyDescent="0.25">
      <c r="A109" s="49"/>
      <c r="B109" s="50"/>
      <c r="C109" s="85" t="s">
        <v>121</v>
      </c>
      <c r="D109" s="58">
        <v>1</v>
      </c>
      <c r="E109" s="69"/>
      <c r="F109" s="69"/>
      <c r="G109" s="57"/>
      <c r="I109" s="3"/>
    </row>
    <row r="110" spans="1:9" ht="20.100000000000001" customHeight="1" x14ac:dyDescent="0.25">
      <c r="A110" s="49"/>
      <c r="B110" s="50"/>
      <c r="C110" s="86" t="s">
        <v>122</v>
      </c>
      <c r="D110" s="45">
        <v>0</v>
      </c>
      <c r="E110" s="69"/>
      <c r="F110" s="69"/>
      <c r="G110" s="57"/>
      <c r="I110" s="3"/>
    </row>
    <row r="111" spans="1:9" ht="20.100000000000001" customHeight="1" x14ac:dyDescent="0.25">
      <c r="A111" s="49">
        <v>2</v>
      </c>
      <c r="B111" s="50" t="s">
        <v>123</v>
      </c>
      <c r="C111" s="57" t="s">
        <v>23</v>
      </c>
      <c r="D111" s="58">
        <v>2</v>
      </c>
      <c r="E111" s="69"/>
      <c r="F111" s="69"/>
      <c r="G111" s="57"/>
      <c r="I111" s="3"/>
    </row>
    <row r="112" spans="1:9" ht="44.25" customHeight="1" x14ac:dyDescent="0.25">
      <c r="A112" s="49"/>
      <c r="B112" s="50"/>
      <c r="C112" s="43" t="s">
        <v>24</v>
      </c>
      <c r="D112" s="45">
        <v>0</v>
      </c>
      <c r="E112" s="43"/>
      <c r="F112" s="43"/>
      <c r="G112" s="43"/>
      <c r="I112" s="3"/>
    </row>
    <row r="113" spans="1:9" ht="20.100000000000001" customHeight="1" x14ac:dyDescent="0.25">
      <c r="A113" s="49">
        <v>3</v>
      </c>
      <c r="B113" s="50" t="s">
        <v>124</v>
      </c>
      <c r="C113" s="57" t="s">
        <v>23</v>
      </c>
      <c r="D113" s="58">
        <v>1</v>
      </c>
      <c r="E113" s="69"/>
      <c r="F113" s="69"/>
      <c r="G113" s="57"/>
      <c r="I113" s="3"/>
    </row>
    <row r="114" spans="1:9" ht="20.100000000000001" customHeight="1" x14ac:dyDescent="0.25">
      <c r="A114" s="49"/>
      <c r="B114" s="50"/>
      <c r="C114" s="43" t="s">
        <v>24</v>
      </c>
      <c r="D114" s="45">
        <v>0</v>
      </c>
      <c r="E114" s="57"/>
      <c r="F114" s="57"/>
      <c r="G114" s="57"/>
      <c r="I114" s="3"/>
    </row>
    <row r="115" spans="1:9" s="10" customFormat="1" ht="39.950000000000003" customHeight="1" x14ac:dyDescent="0.2">
      <c r="A115" s="71" t="s">
        <v>125</v>
      </c>
      <c r="B115" s="72" t="s">
        <v>126</v>
      </c>
      <c r="C115" s="73"/>
      <c r="D115" s="74">
        <f>D116+D120+D124+D127+D131+D135+D137+D140+D143+D145</f>
        <v>6</v>
      </c>
      <c r="E115" s="75">
        <f>SUM(E116:E146)</f>
        <v>0</v>
      </c>
      <c r="F115" s="75">
        <f>SUM(F116:F146)</f>
        <v>0</v>
      </c>
      <c r="G115" s="87"/>
      <c r="I115" s="81">
        <v>8</v>
      </c>
    </row>
    <row r="116" spans="1:9" ht="20.100000000000001" customHeight="1" x14ac:dyDescent="0.25">
      <c r="A116" s="49">
        <v>1</v>
      </c>
      <c r="B116" s="50" t="s">
        <v>127</v>
      </c>
      <c r="C116" s="57" t="s">
        <v>44</v>
      </c>
      <c r="D116" s="58">
        <v>1</v>
      </c>
      <c r="E116" s="69"/>
      <c r="F116" s="69"/>
      <c r="G116" s="57"/>
      <c r="I116" s="4">
        <v>1</v>
      </c>
    </row>
    <row r="117" spans="1:9" ht="20.100000000000001" customHeight="1" x14ac:dyDescent="0.25">
      <c r="A117" s="49"/>
      <c r="B117" s="50"/>
      <c r="C117" s="57" t="s">
        <v>71</v>
      </c>
      <c r="D117" s="58">
        <v>0.5</v>
      </c>
      <c r="E117" s="69"/>
      <c r="F117" s="69"/>
      <c r="G117" s="57"/>
      <c r="I117" s="4">
        <v>0.5</v>
      </c>
    </row>
    <row r="118" spans="1:9" ht="20.100000000000001" customHeight="1" x14ac:dyDescent="0.25">
      <c r="A118" s="49"/>
      <c r="B118" s="50"/>
      <c r="C118" s="57" t="s">
        <v>128</v>
      </c>
      <c r="D118" s="58">
        <v>0.2</v>
      </c>
      <c r="E118" s="69"/>
      <c r="F118" s="69"/>
      <c r="G118" s="57"/>
      <c r="I118" s="4">
        <v>0.2</v>
      </c>
    </row>
    <row r="119" spans="1:9" ht="20.100000000000001" customHeight="1" x14ac:dyDescent="0.25">
      <c r="A119" s="49"/>
      <c r="B119" s="50"/>
      <c r="C119" s="57" t="s">
        <v>78</v>
      </c>
      <c r="D119" s="59">
        <v>0</v>
      </c>
      <c r="E119" s="57"/>
      <c r="F119" s="57"/>
      <c r="G119" s="57"/>
      <c r="I119" s="4">
        <v>0</v>
      </c>
    </row>
    <row r="120" spans="1:9" ht="20.100000000000001" customHeight="1" x14ac:dyDescent="0.25">
      <c r="A120" s="49">
        <v>2</v>
      </c>
      <c r="B120" s="50" t="s">
        <v>129</v>
      </c>
      <c r="C120" s="57" t="s">
        <v>44</v>
      </c>
      <c r="D120" s="59">
        <v>0.5</v>
      </c>
      <c r="E120" s="57"/>
      <c r="F120" s="57"/>
      <c r="G120" s="57"/>
      <c r="I120" s="4">
        <v>0.5</v>
      </c>
    </row>
    <row r="121" spans="1:9" ht="20.100000000000001" customHeight="1" x14ac:dyDescent="0.25">
      <c r="A121" s="49"/>
      <c r="B121" s="50"/>
      <c r="C121" s="57" t="s">
        <v>71</v>
      </c>
      <c r="D121" s="59">
        <v>0.3</v>
      </c>
      <c r="E121" s="57"/>
      <c r="F121" s="57"/>
      <c r="G121" s="57"/>
      <c r="I121" s="4">
        <v>0.3</v>
      </c>
    </row>
    <row r="122" spans="1:9" ht="20.100000000000001" customHeight="1" x14ac:dyDescent="0.25">
      <c r="A122" s="49"/>
      <c r="B122" s="50"/>
      <c r="C122" s="57" t="s">
        <v>128</v>
      </c>
      <c r="D122" s="59">
        <v>0.2</v>
      </c>
      <c r="E122" s="57"/>
      <c r="F122" s="57"/>
      <c r="G122" s="57"/>
      <c r="I122" s="4">
        <v>0.2</v>
      </c>
    </row>
    <row r="123" spans="1:9" ht="20.100000000000001" customHeight="1" x14ac:dyDescent="0.25">
      <c r="A123" s="49"/>
      <c r="B123" s="50"/>
      <c r="C123" s="57" t="s">
        <v>78</v>
      </c>
      <c r="D123" s="59">
        <v>0</v>
      </c>
      <c r="E123" s="57"/>
      <c r="F123" s="57"/>
      <c r="G123" s="57"/>
      <c r="I123" s="4">
        <v>0</v>
      </c>
    </row>
    <row r="124" spans="1:9" ht="20.100000000000001" customHeight="1" x14ac:dyDescent="0.25">
      <c r="A124" s="49">
        <v>3</v>
      </c>
      <c r="B124" s="50" t="s">
        <v>130</v>
      </c>
      <c r="C124" s="57" t="s">
        <v>131</v>
      </c>
      <c r="D124" s="58">
        <v>1</v>
      </c>
      <c r="E124" s="69"/>
      <c r="F124" s="69"/>
      <c r="G124" s="57"/>
      <c r="I124" s="4">
        <v>1</v>
      </c>
    </row>
    <row r="125" spans="1:9" ht="20.100000000000001" customHeight="1" x14ac:dyDescent="0.25">
      <c r="A125" s="49"/>
      <c r="B125" s="50"/>
      <c r="C125" s="57" t="s">
        <v>132</v>
      </c>
      <c r="D125" s="58">
        <v>0.5</v>
      </c>
      <c r="E125" s="69"/>
      <c r="F125" s="69"/>
      <c r="G125" s="57"/>
      <c r="I125" s="4">
        <v>0.5</v>
      </c>
    </row>
    <row r="126" spans="1:9" ht="20.100000000000001" customHeight="1" x14ac:dyDescent="0.25">
      <c r="A126" s="49"/>
      <c r="B126" s="50"/>
      <c r="C126" s="57" t="s">
        <v>133</v>
      </c>
      <c r="D126" s="59">
        <v>0</v>
      </c>
      <c r="E126" s="57"/>
      <c r="F126" s="57"/>
      <c r="G126" s="57"/>
      <c r="I126" s="4">
        <v>0</v>
      </c>
    </row>
    <row r="127" spans="1:9" ht="20.100000000000001" customHeight="1" x14ac:dyDescent="0.25">
      <c r="A127" s="49">
        <v>4</v>
      </c>
      <c r="B127" s="50" t="s">
        <v>134</v>
      </c>
      <c r="C127" s="57" t="s">
        <v>44</v>
      </c>
      <c r="D127" s="58">
        <v>0.5</v>
      </c>
      <c r="E127" s="69"/>
      <c r="F127" s="69"/>
      <c r="G127" s="57"/>
      <c r="I127" s="4">
        <v>1</v>
      </c>
    </row>
    <row r="128" spans="1:9" ht="20.100000000000001" customHeight="1" x14ac:dyDescent="0.25">
      <c r="A128" s="49"/>
      <c r="B128" s="50"/>
      <c r="C128" s="57" t="s">
        <v>135</v>
      </c>
      <c r="D128" s="58">
        <v>0.3</v>
      </c>
      <c r="E128" s="69"/>
      <c r="F128" s="69"/>
      <c r="G128" s="57"/>
      <c r="I128" s="4">
        <v>0.5</v>
      </c>
    </row>
    <row r="129" spans="1:9" ht="20.100000000000001" customHeight="1" x14ac:dyDescent="0.25">
      <c r="A129" s="49"/>
      <c r="B129" s="50"/>
      <c r="C129" s="57" t="s">
        <v>128</v>
      </c>
      <c r="D129" s="58">
        <v>0.2</v>
      </c>
      <c r="E129" s="69"/>
      <c r="F129" s="69"/>
      <c r="G129" s="57"/>
      <c r="I129" s="4">
        <v>0.2</v>
      </c>
    </row>
    <row r="130" spans="1:9" ht="20.100000000000001" customHeight="1" x14ac:dyDescent="0.25">
      <c r="A130" s="49"/>
      <c r="B130" s="50"/>
      <c r="C130" s="57" t="s">
        <v>78</v>
      </c>
      <c r="D130" s="59">
        <v>0</v>
      </c>
      <c r="E130" s="57"/>
      <c r="F130" s="57"/>
      <c r="G130" s="57"/>
      <c r="I130" s="4">
        <v>0</v>
      </c>
    </row>
    <row r="131" spans="1:9" ht="20.100000000000001" customHeight="1" x14ac:dyDescent="0.25">
      <c r="A131" s="49">
        <v>5</v>
      </c>
      <c r="B131" s="50" t="s">
        <v>136</v>
      </c>
      <c r="C131" s="57" t="s">
        <v>44</v>
      </c>
      <c r="D131" s="58">
        <v>0.5</v>
      </c>
      <c r="E131" s="69"/>
      <c r="F131" s="69"/>
      <c r="G131" s="57"/>
      <c r="I131" s="4">
        <v>1</v>
      </c>
    </row>
    <row r="132" spans="1:9" ht="20.100000000000001" customHeight="1" x14ac:dyDescent="0.25">
      <c r="A132" s="49"/>
      <c r="B132" s="50"/>
      <c r="C132" s="57" t="s">
        <v>71</v>
      </c>
      <c r="D132" s="58">
        <v>0.3</v>
      </c>
      <c r="E132" s="69"/>
      <c r="F132" s="69"/>
      <c r="G132" s="57"/>
      <c r="I132" s="4">
        <v>0.5</v>
      </c>
    </row>
    <row r="133" spans="1:9" ht="20.100000000000001" customHeight="1" x14ac:dyDescent="0.25">
      <c r="A133" s="49"/>
      <c r="B133" s="50"/>
      <c r="C133" s="57" t="s">
        <v>128</v>
      </c>
      <c r="D133" s="58">
        <v>0.2</v>
      </c>
      <c r="E133" s="69"/>
      <c r="F133" s="69"/>
      <c r="G133" s="57"/>
      <c r="I133" s="4">
        <v>0.2</v>
      </c>
    </row>
    <row r="134" spans="1:9" ht="20.100000000000001" customHeight="1" x14ac:dyDescent="0.25">
      <c r="A134" s="49"/>
      <c r="B134" s="50"/>
      <c r="C134" s="57" t="s">
        <v>78</v>
      </c>
      <c r="D134" s="59">
        <v>0</v>
      </c>
      <c r="E134" s="57"/>
      <c r="F134" s="57"/>
      <c r="G134" s="57"/>
      <c r="I134" s="4">
        <v>0</v>
      </c>
    </row>
    <row r="135" spans="1:9" ht="20.100000000000001" customHeight="1" x14ac:dyDescent="0.25">
      <c r="A135" s="41">
        <v>6</v>
      </c>
      <c r="B135" s="42" t="s">
        <v>137</v>
      </c>
      <c r="C135" s="57" t="s">
        <v>138</v>
      </c>
      <c r="D135" s="59">
        <v>0.5</v>
      </c>
      <c r="E135" s="57"/>
      <c r="F135" s="57"/>
      <c r="G135" s="57"/>
    </row>
    <row r="136" spans="1:9" ht="20.100000000000001" customHeight="1" x14ac:dyDescent="0.25">
      <c r="A136" s="46"/>
      <c r="B136" s="47"/>
      <c r="C136" s="57" t="s">
        <v>139</v>
      </c>
      <c r="D136" s="59">
        <v>0</v>
      </c>
      <c r="E136" s="57"/>
      <c r="F136" s="57"/>
      <c r="G136" s="57"/>
    </row>
    <row r="137" spans="1:9" ht="20.100000000000001" customHeight="1" x14ac:dyDescent="0.25">
      <c r="A137" s="49">
        <v>7</v>
      </c>
      <c r="B137" s="50" t="s">
        <v>140</v>
      </c>
      <c r="C137" s="57" t="s">
        <v>131</v>
      </c>
      <c r="D137" s="59">
        <v>0.5</v>
      </c>
      <c r="E137" s="57"/>
      <c r="F137" s="57"/>
      <c r="G137" s="57"/>
      <c r="I137" s="4">
        <v>0.5</v>
      </c>
    </row>
    <row r="138" spans="1:9" ht="20.100000000000001" customHeight="1" x14ac:dyDescent="0.25">
      <c r="A138" s="49"/>
      <c r="B138" s="50"/>
      <c r="C138" s="57" t="s">
        <v>141</v>
      </c>
      <c r="D138" s="59">
        <v>0.3</v>
      </c>
      <c r="E138" s="57"/>
      <c r="F138" s="57"/>
      <c r="G138" s="57"/>
      <c r="I138" s="4">
        <v>0.3</v>
      </c>
    </row>
    <row r="139" spans="1:9" ht="20.100000000000001" customHeight="1" x14ac:dyDescent="0.25">
      <c r="A139" s="49"/>
      <c r="B139" s="50"/>
      <c r="C139" s="57" t="s">
        <v>142</v>
      </c>
      <c r="D139" s="59">
        <v>0</v>
      </c>
      <c r="E139" s="57"/>
      <c r="F139" s="57"/>
      <c r="G139" s="57"/>
      <c r="I139" s="4">
        <v>0</v>
      </c>
    </row>
    <row r="140" spans="1:9" ht="20.100000000000001" customHeight="1" x14ac:dyDescent="0.25">
      <c r="A140" s="49">
        <v>8</v>
      </c>
      <c r="B140" s="50" t="s">
        <v>143</v>
      </c>
      <c r="C140" s="57" t="s">
        <v>131</v>
      </c>
      <c r="D140" s="59">
        <v>0.5</v>
      </c>
      <c r="E140" s="57"/>
      <c r="F140" s="57"/>
      <c r="G140" s="57"/>
      <c r="I140" s="4">
        <v>0.5</v>
      </c>
    </row>
    <row r="141" spans="1:9" ht="20.100000000000001" customHeight="1" x14ac:dyDescent="0.25">
      <c r="A141" s="49"/>
      <c r="B141" s="50"/>
      <c r="C141" s="57" t="s">
        <v>141</v>
      </c>
      <c r="D141" s="59">
        <v>0.3</v>
      </c>
      <c r="E141" s="57"/>
      <c r="F141" s="57"/>
      <c r="G141" s="57"/>
      <c r="I141" s="4">
        <v>0.3</v>
      </c>
    </row>
    <row r="142" spans="1:9" ht="20.100000000000001" customHeight="1" x14ac:dyDescent="0.25">
      <c r="A142" s="49"/>
      <c r="B142" s="50"/>
      <c r="C142" s="57" t="s">
        <v>142</v>
      </c>
      <c r="D142" s="59">
        <v>0</v>
      </c>
      <c r="E142" s="57"/>
      <c r="F142" s="57"/>
      <c r="G142" s="57"/>
      <c r="I142" s="4">
        <v>0</v>
      </c>
    </row>
    <row r="143" spans="1:9" ht="20.100000000000001" customHeight="1" x14ac:dyDescent="0.25">
      <c r="A143" s="49">
        <v>9</v>
      </c>
      <c r="B143" s="50" t="s">
        <v>144</v>
      </c>
      <c r="C143" s="57" t="s">
        <v>23</v>
      </c>
      <c r="D143" s="58">
        <v>0.5</v>
      </c>
      <c r="E143" s="69"/>
      <c r="F143" s="69"/>
      <c r="G143" s="57"/>
      <c r="I143" s="4">
        <v>1</v>
      </c>
    </row>
    <row r="144" spans="1:9" ht="20.100000000000001" customHeight="1" x14ac:dyDescent="0.25">
      <c r="A144" s="49"/>
      <c r="B144" s="50"/>
      <c r="C144" s="57" t="s">
        <v>24</v>
      </c>
      <c r="D144" s="59">
        <v>0</v>
      </c>
      <c r="E144" s="69"/>
      <c r="F144" s="69"/>
      <c r="G144" s="57"/>
      <c r="I144" s="4">
        <v>0.5</v>
      </c>
    </row>
    <row r="145" spans="1:9" ht="20.100000000000001" customHeight="1" x14ac:dyDescent="0.25">
      <c r="A145" s="49">
        <v>10</v>
      </c>
      <c r="B145" s="50" t="s">
        <v>145</v>
      </c>
      <c r="C145" s="57" t="s">
        <v>49</v>
      </c>
      <c r="D145" s="88">
        <v>0.5</v>
      </c>
      <c r="E145" s="89"/>
      <c r="F145" s="89"/>
      <c r="G145" s="57"/>
      <c r="I145" s="90"/>
    </row>
    <row r="146" spans="1:9" ht="20.100000000000001" customHeight="1" x14ac:dyDescent="0.25">
      <c r="A146" s="49"/>
      <c r="B146" s="50"/>
      <c r="C146" s="57" t="s">
        <v>50</v>
      </c>
      <c r="D146" s="59">
        <v>0</v>
      </c>
      <c r="E146" s="57"/>
      <c r="F146" s="57"/>
      <c r="G146" s="57"/>
      <c r="I146" s="90"/>
    </row>
    <row r="147" spans="1:9" s="10" customFormat="1" ht="36.75" customHeight="1" x14ac:dyDescent="0.2">
      <c r="A147" s="91" t="s">
        <v>146</v>
      </c>
      <c r="B147" s="92" t="s">
        <v>147</v>
      </c>
      <c r="C147" s="93"/>
      <c r="D147" s="94">
        <f>D148+D151+D153+D155+D157</f>
        <v>3</v>
      </c>
      <c r="E147" s="95">
        <f>SUM(E148:E158)</f>
        <v>0</v>
      </c>
      <c r="F147" s="95">
        <f>SUM(F148:F158)</f>
        <v>0</v>
      </c>
      <c r="G147" s="96"/>
      <c r="I147" s="81">
        <v>5</v>
      </c>
    </row>
    <row r="148" spans="1:9" ht="20.100000000000001" customHeight="1" x14ac:dyDescent="0.25">
      <c r="A148" s="49">
        <v>1</v>
      </c>
      <c r="B148" s="50" t="s">
        <v>148</v>
      </c>
      <c r="C148" s="57" t="s">
        <v>149</v>
      </c>
      <c r="D148" s="58">
        <v>0.5</v>
      </c>
      <c r="E148" s="69"/>
      <c r="F148" s="69"/>
      <c r="G148" s="57"/>
      <c r="I148" s="4">
        <v>1</v>
      </c>
    </row>
    <row r="149" spans="1:9" ht="20.100000000000001" customHeight="1" x14ac:dyDescent="0.25">
      <c r="A149" s="49"/>
      <c r="B149" s="50"/>
      <c r="C149" s="57" t="s">
        <v>150</v>
      </c>
      <c r="D149" s="58">
        <v>0.3</v>
      </c>
      <c r="E149" s="69"/>
      <c r="F149" s="69"/>
      <c r="G149" s="57"/>
      <c r="I149" s="4">
        <v>0.5</v>
      </c>
    </row>
    <row r="150" spans="1:9" ht="20.100000000000001" customHeight="1" x14ac:dyDescent="0.25">
      <c r="A150" s="49"/>
      <c r="B150" s="50"/>
      <c r="C150" s="57" t="s">
        <v>151</v>
      </c>
      <c r="D150" s="59">
        <v>0</v>
      </c>
      <c r="E150" s="57"/>
      <c r="F150" s="57"/>
      <c r="G150" s="57"/>
      <c r="I150" s="4">
        <v>0</v>
      </c>
    </row>
    <row r="151" spans="1:9" ht="20.100000000000001" customHeight="1" x14ac:dyDescent="0.25">
      <c r="A151" s="49">
        <v>2</v>
      </c>
      <c r="B151" s="50" t="s">
        <v>152</v>
      </c>
      <c r="C151" s="57" t="s">
        <v>49</v>
      </c>
      <c r="D151" s="58">
        <v>1</v>
      </c>
      <c r="E151" s="69"/>
      <c r="F151" s="69"/>
      <c r="G151" s="57"/>
      <c r="I151" s="4">
        <v>1</v>
      </c>
    </row>
    <row r="152" spans="1:9" ht="20.100000000000001" customHeight="1" x14ac:dyDescent="0.25">
      <c r="A152" s="49"/>
      <c r="B152" s="50"/>
      <c r="C152" s="57" t="s">
        <v>50</v>
      </c>
      <c r="D152" s="58">
        <v>0.5</v>
      </c>
      <c r="E152" s="57"/>
      <c r="F152" s="57"/>
      <c r="G152" s="57"/>
      <c r="I152" s="4">
        <v>0</v>
      </c>
    </row>
    <row r="153" spans="1:9" ht="20.100000000000001" customHeight="1" x14ac:dyDescent="0.25">
      <c r="A153" s="49">
        <v>3</v>
      </c>
      <c r="B153" s="50" t="s">
        <v>153</v>
      </c>
      <c r="C153" s="57" t="s">
        <v>49</v>
      </c>
      <c r="D153" s="58">
        <v>0.5</v>
      </c>
      <c r="E153" s="69"/>
      <c r="F153" s="69"/>
      <c r="G153" s="57"/>
      <c r="I153" s="4">
        <v>1</v>
      </c>
    </row>
    <row r="154" spans="1:9" ht="20.100000000000001" customHeight="1" x14ac:dyDescent="0.25">
      <c r="A154" s="49"/>
      <c r="B154" s="50"/>
      <c r="C154" s="57" t="s">
        <v>50</v>
      </c>
      <c r="D154" s="58">
        <v>0.3</v>
      </c>
      <c r="E154" s="57"/>
      <c r="F154" s="57"/>
      <c r="G154" s="57"/>
      <c r="I154" s="4">
        <v>0</v>
      </c>
    </row>
    <row r="155" spans="1:9" ht="20.100000000000001" customHeight="1" x14ac:dyDescent="0.25">
      <c r="A155" s="49">
        <v>4</v>
      </c>
      <c r="B155" s="50" t="s">
        <v>154</v>
      </c>
      <c r="C155" s="57" t="s">
        <v>49</v>
      </c>
      <c r="D155" s="58">
        <v>0.5</v>
      </c>
      <c r="E155" s="69"/>
      <c r="F155" s="69"/>
      <c r="G155" s="57"/>
      <c r="I155" s="4">
        <v>1</v>
      </c>
    </row>
    <row r="156" spans="1:9" ht="20.100000000000001" customHeight="1" x14ac:dyDescent="0.25">
      <c r="A156" s="49"/>
      <c r="B156" s="50"/>
      <c r="C156" s="57" t="s">
        <v>50</v>
      </c>
      <c r="D156" s="58">
        <v>0.3</v>
      </c>
      <c r="E156" s="57"/>
      <c r="F156" s="57"/>
      <c r="G156" s="57"/>
      <c r="I156" s="4">
        <v>0</v>
      </c>
    </row>
    <row r="157" spans="1:9" ht="20.100000000000001" customHeight="1" x14ac:dyDescent="0.25">
      <c r="A157" s="49">
        <v>5</v>
      </c>
      <c r="B157" s="50" t="s">
        <v>155</v>
      </c>
      <c r="C157" s="57" t="s">
        <v>49</v>
      </c>
      <c r="D157" s="58">
        <v>0.5</v>
      </c>
      <c r="E157" s="69"/>
      <c r="F157" s="69"/>
      <c r="G157" s="57"/>
      <c r="I157" s="4">
        <v>1</v>
      </c>
    </row>
    <row r="158" spans="1:9" ht="20.100000000000001" customHeight="1" x14ac:dyDescent="0.25">
      <c r="A158" s="49"/>
      <c r="B158" s="50"/>
      <c r="C158" s="57" t="s">
        <v>50</v>
      </c>
      <c r="D158" s="58">
        <v>0.3</v>
      </c>
      <c r="E158" s="57"/>
      <c r="F158" s="57"/>
      <c r="G158" s="57"/>
      <c r="I158" s="4">
        <v>0</v>
      </c>
    </row>
    <row r="159" spans="1:9" ht="39.950000000000003" customHeight="1" x14ac:dyDescent="0.25">
      <c r="A159" s="63" t="s">
        <v>156</v>
      </c>
      <c r="B159" s="64" t="s">
        <v>157</v>
      </c>
      <c r="C159" s="65"/>
      <c r="D159" s="66">
        <f>D160+D162+D164</f>
        <v>3.5</v>
      </c>
      <c r="E159" s="67">
        <f>SUM(E160:E165)</f>
        <v>0</v>
      </c>
      <c r="F159" s="67">
        <f>SUM(F160:F165)</f>
        <v>0</v>
      </c>
      <c r="G159" s="67"/>
      <c r="I159" s="81">
        <v>4</v>
      </c>
    </row>
    <row r="160" spans="1:9" ht="20.100000000000001" customHeight="1" x14ac:dyDescent="0.25">
      <c r="A160" s="49">
        <v>1</v>
      </c>
      <c r="B160" s="50" t="s">
        <v>158</v>
      </c>
      <c r="C160" s="57" t="s">
        <v>49</v>
      </c>
      <c r="D160" s="58">
        <v>1</v>
      </c>
      <c r="E160" s="69"/>
      <c r="F160" s="69"/>
      <c r="G160" s="57"/>
      <c r="I160" s="4">
        <v>1</v>
      </c>
    </row>
    <row r="161" spans="1:9" ht="20.100000000000001" customHeight="1" x14ac:dyDescent="0.25">
      <c r="A161" s="49"/>
      <c r="B161" s="50"/>
      <c r="C161" s="57" t="s">
        <v>50</v>
      </c>
      <c r="D161" s="59">
        <v>0</v>
      </c>
      <c r="E161" s="57"/>
      <c r="F161" s="57"/>
      <c r="G161" s="57"/>
      <c r="I161" s="4">
        <v>0</v>
      </c>
    </row>
    <row r="162" spans="1:9" ht="20.100000000000001" customHeight="1" x14ac:dyDescent="0.25">
      <c r="A162" s="49">
        <v>2</v>
      </c>
      <c r="B162" s="50" t="s">
        <v>159</v>
      </c>
      <c r="C162" s="57" t="s">
        <v>49</v>
      </c>
      <c r="D162" s="58">
        <v>1.5</v>
      </c>
      <c r="E162" s="69"/>
      <c r="F162" s="69"/>
      <c r="G162" s="57"/>
      <c r="I162" s="4">
        <v>2</v>
      </c>
    </row>
    <row r="163" spans="1:9" ht="20.100000000000001" customHeight="1" x14ac:dyDescent="0.25">
      <c r="A163" s="49"/>
      <c r="B163" s="50"/>
      <c r="C163" s="57" t="s">
        <v>50</v>
      </c>
      <c r="D163" s="59">
        <v>0</v>
      </c>
      <c r="E163" s="57"/>
      <c r="F163" s="57"/>
      <c r="G163" s="57"/>
      <c r="I163" s="4">
        <v>0</v>
      </c>
    </row>
    <row r="164" spans="1:9" ht="20.100000000000001" customHeight="1" x14ac:dyDescent="0.25">
      <c r="A164" s="49">
        <v>3</v>
      </c>
      <c r="B164" s="50" t="s">
        <v>160</v>
      </c>
      <c r="C164" s="57" t="s">
        <v>49</v>
      </c>
      <c r="D164" s="58">
        <v>1</v>
      </c>
      <c r="E164" s="69"/>
      <c r="F164" s="69"/>
      <c r="G164" s="57"/>
      <c r="I164" s="4">
        <v>2</v>
      </c>
    </row>
    <row r="165" spans="1:9" ht="20.100000000000001" customHeight="1" x14ac:dyDescent="0.25">
      <c r="A165" s="49"/>
      <c r="B165" s="50"/>
      <c r="C165" s="57" t="s">
        <v>50</v>
      </c>
      <c r="D165" s="59">
        <v>0</v>
      </c>
      <c r="E165" s="57"/>
      <c r="F165" s="57"/>
      <c r="G165" s="57"/>
      <c r="I165" s="4">
        <v>0</v>
      </c>
    </row>
    <row r="166" spans="1:9" s="10" customFormat="1" ht="39.950000000000003" customHeight="1" x14ac:dyDescent="0.2">
      <c r="A166" s="34" t="s">
        <v>161</v>
      </c>
      <c r="B166" s="35" t="s">
        <v>162</v>
      </c>
      <c r="C166" s="36"/>
      <c r="D166" s="37">
        <f>D167+D170+D174+D176+D178+D180+D182+D184+D186</f>
        <v>4.5</v>
      </c>
      <c r="E166" s="37">
        <f>SUM(E167:E187)</f>
        <v>0</v>
      </c>
      <c r="F166" s="37">
        <f>SUM(F167:F187)</f>
        <v>0</v>
      </c>
      <c r="G166" s="38"/>
      <c r="I166" s="81">
        <v>5</v>
      </c>
    </row>
    <row r="167" spans="1:9" ht="20.100000000000001" customHeight="1" x14ac:dyDescent="0.25">
      <c r="A167" s="49">
        <v>1</v>
      </c>
      <c r="B167" s="50" t="s">
        <v>163</v>
      </c>
      <c r="C167" s="57" t="s">
        <v>131</v>
      </c>
      <c r="D167" s="59">
        <v>0.5</v>
      </c>
      <c r="E167" s="57"/>
      <c r="F167" s="57"/>
      <c r="G167" s="57"/>
      <c r="I167" s="4">
        <v>0.5</v>
      </c>
    </row>
    <row r="168" spans="1:9" ht="20.100000000000001" customHeight="1" x14ac:dyDescent="0.25">
      <c r="A168" s="49"/>
      <c r="B168" s="50"/>
      <c r="C168" s="57" t="s">
        <v>164</v>
      </c>
      <c r="D168" s="59">
        <v>0.3</v>
      </c>
      <c r="E168" s="57"/>
      <c r="F168" s="57"/>
      <c r="G168" s="57"/>
      <c r="I168" s="4">
        <v>0.3</v>
      </c>
    </row>
    <row r="169" spans="1:9" ht="20.100000000000001" customHeight="1" x14ac:dyDescent="0.25">
      <c r="A169" s="49"/>
      <c r="B169" s="50"/>
      <c r="C169" s="57" t="s">
        <v>165</v>
      </c>
      <c r="D169" s="59">
        <v>0.1</v>
      </c>
      <c r="E169" s="57"/>
      <c r="F169" s="57"/>
      <c r="G169" s="57"/>
      <c r="I169" s="4">
        <v>0.1</v>
      </c>
    </row>
    <row r="170" spans="1:9" ht="20.100000000000001" customHeight="1" x14ac:dyDescent="0.25">
      <c r="A170" s="49">
        <v>2</v>
      </c>
      <c r="B170" s="50" t="s">
        <v>166</v>
      </c>
      <c r="C170" s="97" t="s">
        <v>167</v>
      </c>
      <c r="D170" s="59">
        <v>0.5</v>
      </c>
      <c r="E170" s="57"/>
      <c r="F170" s="57"/>
      <c r="G170" s="57"/>
      <c r="I170" s="4">
        <v>0.5</v>
      </c>
    </row>
    <row r="171" spans="1:9" ht="20.100000000000001" customHeight="1" x14ac:dyDescent="0.25">
      <c r="A171" s="49"/>
      <c r="B171" s="50"/>
      <c r="C171" s="97" t="s">
        <v>168</v>
      </c>
      <c r="D171" s="59">
        <v>0.3</v>
      </c>
      <c r="E171" s="57"/>
      <c r="F171" s="57"/>
      <c r="G171" s="57"/>
      <c r="I171" s="4">
        <v>0.3</v>
      </c>
    </row>
    <row r="172" spans="1:9" ht="20.100000000000001" customHeight="1" x14ac:dyDescent="0.25">
      <c r="A172" s="49"/>
      <c r="B172" s="50"/>
      <c r="C172" s="97" t="s">
        <v>169</v>
      </c>
      <c r="D172" s="59">
        <v>0</v>
      </c>
      <c r="E172" s="57"/>
      <c r="F172" s="57"/>
      <c r="G172" s="57"/>
      <c r="I172" s="4">
        <v>0</v>
      </c>
    </row>
    <row r="173" spans="1:9" ht="20.100000000000001" customHeight="1" x14ac:dyDescent="0.25">
      <c r="A173" s="98">
        <v>3</v>
      </c>
      <c r="B173" s="86" t="s">
        <v>170</v>
      </c>
      <c r="C173" s="57"/>
      <c r="D173" s="59"/>
      <c r="E173" s="59"/>
      <c r="F173" s="59"/>
      <c r="G173" s="59"/>
    </row>
    <row r="174" spans="1:9" ht="20.100000000000001" customHeight="1" x14ac:dyDescent="0.25">
      <c r="A174" s="49" t="s">
        <v>171</v>
      </c>
      <c r="B174" s="50" t="s">
        <v>172</v>
      </c>
      <c r="C174" s="57" t="s">
        <v>173</v>
      </c>
      <c r="D174" s="58">
        <v>0.5</v>
      </c>
      <c r="E174" s="69"/>
      <c r="F174" s="69"/>
      <c r="G174" s="57"/>
      <c r="I174" s="4">
        <v>0.5</v>
      </c>
    </row>
    <row r="175" spans="1:9" ht="20.100000000000001" customHeight="1" x14ac:dyDescent="0.25">
      <c r="A175" s="49"/>
      <c r="B175" s="50"/>
      <c r="C175" s="57" t="s">
        <v>174</v>
      </c>
      <c r="D175" s="59">
        <v>0</v>
      </c>
      <c r="E175" s="57"/>
      <c r="F175" s="57"/>
      <c r="G175" s="57"/>
      <c r="I175" s="4">
        <v>0</v>
      </c>
    </row>
    <row r="176" spans="1:9" ht="20.100000000000001" customHeight="1" x14ac:dyDescent="0.25">
      <c r="A176" s="49" t="s">
        <v>175</v>
      </c>
      <c r="B176" s="50" t="s">
        <v>176</v>
      </c>
      <c r="C176" s="57" t="s">
        <v>173</v>
      </c>
      <c r="D176" s="58">
        <v>0.5</v>
      </c>
      <c r="E176" s="69"/>
      <c r="F176" s="69"/>
      <c r="G176" s="57"/>
      <c r="I176" s="4">
        <v>0.5</v>
      </c>
    </row>
    <row r="177" spans="1:9" ht="20.100000000000001" customHeight="1" x14ac:dyDescent="0.25">
      <c r="A177" s="49"/>
      <c r="B177" s="50"/>
      <c r="C177" s="57" t="s">
        <v>174</v>
      </c>
      <c r="D177" s="59">
        <v>0</v>
      </c>
      <c r="E177" s="57"/>
      <c r="F177" s="57"/>
      <c r="G177" s="57"/>
      <c r="I177" s="4">
        <v>0</v>
      </c>
    </row>
    <row r="178" spans="1:9" ht="20.100000000000001" customHeight="1" x14ac:dyDescent="0.25">
      <c r="A178" s="49" t="s">
        <v>177</v>
      </c>
      <c r="B178" s="50" t="s">
        <v>178</v>
      </c>
      <c r="C178" s="57" t="s">
        <v>173</v>
      </c>
      <c r="D178" s="58">
        <v>0.5</v>
      </c>
      <c r="E178" s="69"/>
      <c r="F178" s="69"/>
      <c r="G178" s="57"/>
      <c r="I178" s="4">
        <v>0.5</v>
      </c>
    </row>
    <row r="179" spans="1:9" ht="20.100000000000001" customHeight="1" x14ac:dyDescent="0.25">
      <c r="A179" s="49"/>
      <c r="B179" s="50"/>
      <c r="C179" s="57" t="s">
        <v>174</v>
      </c>
      <c r="D179" s="59">
        <v>0</v>
      </c>
      <c r="E179" s="57"/>
      <c r="F179" s="57"/>
      <c r="G179" s="57"/>
      <c r="I179" s="4">
        <v>0</v>
      </c>
    </row>
    <row r="180" spans="1:9" ht="20.100000000000001" customHeight="1" x14ac:dyDescent="0.25">
      <c r="A180" s="49" t="s">
        <v>179</v>
      </c>
      <c r="B180" s="50" t="s">
        <v>180</v>
      </c>
      <c r="C180" s="57" t="s">
        <v>173</v>
      </c>
      <c r="D180" s="58">
        <v>0.5</v>
      </c>
      <c r="E180" s="69"/>
      <c r="F180" s="69"/>
      <c r="G180" s="57"/>
      <c r="I180" s="4">
        <v>0.5</v>
      </c>
    </row>
    <row r="181" spans="1:9" ht="20.100000000000001" customHeight="1" x14ac:dyDescent="0.25">
      <c r="A181" s="49"/>
      <c r="B181" s="50"/>
      <c r="C181" s="57" t="s">
        <v>174</v>
      </c>
      <c r="D181" s="59">
        <v>0</v>
      </c>
      <c r="E181" s="57"/>
      <c r="F181" s="57"/>
      <c r="G181" s="57"/>
      <c r="I181" s="4">
        <v>0</v>
      </c>
    </row>
    <row r="182" spans="1:9" ht="20.100000000000001" customHeight="1" x14ac:dyDescent="0.25">
      <c r="A182" s="49" t="s">
        <v>181</v>
      </c>
      <c r="B182" s="50" t="s">
        <v>182</v>
      </c>
      <c r="C182" s="57" t="s">
        <v>173</v>
      </c>
      <c r="D182" s="58">
        <v>0.5</v>
      </c>
      <c r="E182" s="69"/>
      <c r="F182" s="69"/>
      <c r="G182" s="57"/>
      <c r="I182" s="4">
        <v>0.5</v>
      </c>
    </row>
    <row r="183" spans="1:9" ht="20.100000000000001" customHeight="1" x14ac:dyDescent="0.25">
      <c r="A183" s="49"/>
      <c r="B183" s="50"/>
      <c r="C183" s="57" t="s">
        <v>174</v>
      </c>
      <c r="D183" s="59">
        <v>0</v>
      </c>
      <c r="E183" s="57"/>
      <c r="F183" s="57"/>
      <c r="G183" s="57"/>
      <c r="I183" s="4">
        <v>0</v>
      </c>
    </row>
    <row r="184" spans="1:9" ht="20.100000000000001" customHeight="1" x14ac:dyDescent="0.25">
      <c r="A184" s="49" t="s">
        <v>183</v>
      </c>
      <c r="B184" s="50" t="s">
        <v>184</v>
      </c>
      <c r="C184" s="57" t="s">
        <v>173</v>
      </c>
      <c r="D184" s="58">
        <v>0.5</v>
      </c>
      <c r="E184" s="69"/>
      <c r="F184" s="69"/>
      <c r="G184" s="57"/>
      <c r="I184" s="3"/>
    </row>
    <row r="185" spans="1:9" ht="20.100000000000001" customHeight="1" x14ac:dyDescent="0.25">
      <c r="A185" s="49"/>
      <c r="B185" s="50"/>
      <c r="C185" s="57" t="s">
        <v>174</v>
      </c>
      <c r="D185" s="59">
        <v>0</v>
      </c>
      <c r="E185" s="57"/>
      <c r="F185" s="57"/>
      <c r="G185" s="57"/>
      <c r="I185" s="3"/>
    </row>
    <row r="186" spans="1:9" ht="20.100000000000001" customHeight="1" x14ac:dyDescent="0.25">
      <c r="A186" s="49">
        <v>4</v>
      </c>
      <c r="B186" s="50" t="s">
        <v>185</v>
      </c>
      <c r="C186" s="57" t="s">
        <v>49</v>
      </c>
      <c r="D186" s="58">
        <v>0.5</v>
      </c>
      <c r="E186" s="69"/>
      <c r="F186" s="69"/>
      <c r="G186" s="57"/>
      <c r="I186" s="4">
        <v>1.5</v>
      </c>
    </row>
    <row r="187" spans="1:9" ht="20.100000000000001" customHeight="1" x14ac:dyDescent="0.25">
      <c r="A187" s="49"/>
      <c r="B187" s="50"/>
      <c r="C187" s="57" t="s">
        <v>50</v>
      </c>
      <c r="D187" s="59">
        <v>0</v>
      </c>
      <c r="E187" s="57"/>
      <c r="F187" s="57"/>
      <c r="G187" s="57"/>
      <c r="I187" s="4">
        <v>0</v>
      </c>
    </row>
    <row r="188" spans="1:9" ht="39.950000000000003" customHeight="1" x14ac:dyDescent="0.25">
      <c r="A188" s="99" t="s">
        <v>186</v>
      </c>
      <c r="B188" s="100"/>
      <c r="C188" s="101"/>
      <c r="D188" s="94">
        <f>D189+D192+D198+D203+D208+D221+D237</f>
        <v>15</v>
      </c>
      <c r="E188" s="102">
        <f>E189+E192+E198+E203+E208+E221+E237</f>
        <v>0</v>
      </c>
      <c r="F188" s="102">
        <f>F189+F192+F198+F203+F208+F221+F237</f>
        <v>0</v>
      </c>
      <c r="G188" s="103"/>
    </row>
    <row r="189" spans="1:9" ht="15.75" x14ac:dyDescent="0.25">
      <c r="A189" s="73">
        <v>1</v>
      </c>
      <c r="B189" s="104" t="s">
        <v>187</v>
      </c>
      <c r="C189" s="73"/>
      <c r="D189" s="74">
        <f>D190</f>
        <v>1</v>
      </c>
      <c r="E189" s="75">
        <f>SUM(E190:E191)</f>
        <v>0</v>
      </c>
      <c r="F189" s="75">
        <f>SUM(F190:F191)</f>
        <v>0</v>
      </c>
      <c r="G189" s="87"/>
    </row>
    <row r="190" spans="1:9" ht="31.5" x14ac:dyDescent="0.25">
      <c r="A190" s="49"/>
      <c r="B190" s="105" t="s">
        <v>187</v>
      </c>
      <c r="C190" s="57" t="s">
        <v>188</v>
      </c>
      <c r="D190" s="58">
        <v>1</v>
      </c>
      <c r="E190" s="69"/>
      <c r="F190" s="106"/>
      <c r="G190" s="57"/>
    </row>
    <row r="191" spans="1:9" ht="20.100000000000001" customHeight="1" x14ac:dyDescent="0.25">
      <c r="A191" s="49"/>
      <c r="B191" s="105"/>
      <c r="C191" s="57" t="s">
        <v>174</v>
      </c>
      <c r="D191" s="59">
        <v>0</v>
      </c>
      <c r="E191" s="69"/>
      <c r="F191" s="106"/>
      <c r="G191" s="57"/>
    </row>
    <row r="192" spans="1:9" ht="20.100000000000001" customHeight="1" x14ac:dyDescent="0.25">
      <c r="A192" s="73">
        <v>2</v>
      </c>
      <c r="B192" s="104" t="s">
        <v>189</v>
      </c>
      <c r="C192" s="73"/>
      <c r="D192" s="74">
        <f>D193+D196</f>
        <v>1</v>
      </c>
      <c r="E192" s="75">
        <f>SUM(E193:E197)</f>
        <v>0</v>
      </c>
      <c r="F192" s="75">
        <f>SUM(F193:F197)</f>
        <v>0</v>
      </c>
      <c r="G192" s="87"/>
    </row>
    <row r="193" spans="1:7" s="3" customFormat="1" ht="31.5" x14ac:dyDescent="0.25">
      <c r="A193" s="49"/>
      <c r="B193" s="105" t="s">
        <v>190</v>
      </c>
      <c r="C193" s="57" t="s">
        <v>191</v>
      </c>
      <c r="D193" s="58">
        <v>0.5</v>
      </c>
      <c r="E193" s="69"/>
      <c r="F193" s="106"/>
      <c r="G193" s="57"/>
    </row>
    <row r="194" spans="1:7" s="3" customFormat="1" ht="31.5" x14ac:dyDescent="0.25">
      <c r="A194" s="49"/>
      <c r="B194" s="105"/>
      <c r="C194" s="57" t="s">
        <v>192</v>
      </c>
      <c r="D194" s="58">
        <v>0.3</v>
      </c>
      <c r="E194" s="69"/>
      <c r="F194" s="106"/>
      <c r="G194" s="57"/>
    </row>
    <row r="195" spans="1:7" s="3" customFormat="1" ht="20.100000000000001" customHeight="1" x14ac:dyDescent="0.25">
      <c r="A195" s="49"/>
      <c r="B195" s="105"/>
      <c r="C195" s="57" t="s">
        <v>174</v>
      </c>
      <c r="D195" s="59">
        <v>0</v>
      </c>
      <c r="E195" s="69"/>
      <c r="F195" s="106"/>
      <c r="G195" s="57"/>
    </row>
    <row r="196" spans="1:7" s="3" customFormat="1" ht="28.5" customHeight="1" x14ac:dyDescent="0.25">
      <c r="A196" s="49"/>
      <c r="B196" s="105" t="s">
        <v>193</v>
      </c>
      <c r="C196" s="57" t="s">
        <v>173</v>
      </c>
      <c r="D196" s="58">
        <v>0.5</v>
      </c>
      <c r="E196" s="69"/>
      <c r="F196" s="106"/>
      <c r="G196" s="57"/>
    </row>
    <row r="197" spans="1:7" s="3" customFormat="1" ht="20.100000000000001" customHeight="1" x14ac:dyDescent="0.25">
      <c r="A197" s="49"/>
      <c r="B197" s="105"/>
      <c r="C197" s="57" t="s">
        <v>174</v>
      </c>
      <c r="D197" s="59">
        <v>0</v>
      </c>
      <c r="E197" s="69"/>
      <c r="F197" s="106"/>
      <c r="G197" s="57"/>
    </row>
    <row r="198" spans="1:7" s="3" customFormat="1" ht="15.75" x14ac:dyDescent="0.25">
      <c r="A198" s="73">
        <v>3</v>
      </c>
      <c r="B198" s="104" t="s">
        <v>194</v>
      </c>
      <c r="C198" s="73"/>
      <c r="D198" s="74">
        <f>D199+D201</f>
        <v>1</v>
      </c>
      <c r="E198" s="75">
        <f>SUM(E199:E202)</f>
        <v>0</v>
      </c>
      <c r="F198" s="75">
        <f>SUM(F199:F202)</f>
        <v>0</v>
      </c>
      <c r="G198" s="87"/>
    </row>
    <row r="199" spans="1:7" s="3" customFormat="1" ht="23.1" customHeight="1" x14ac:dyDescent="0.25">
      <c r="A199" s="49"/>
      <c r="B199" s="105" t="s">
        <v>195</v>
      </c>
      <c r="C199" s="57" t="s">
        <v>173</v>
      </c>
      <c r="D199" s="58">
        <v>0.5</v>
      </c>
      <c r="E199" s="69"/>
      <c r="F199" s="106"/>
      <c r="G199" s="57"/>
    </row>
    <row r="200" spans="1:7" s="3" customFormat="1" ht="27.95" customHeight="1" x14ac:dyDescent="0.25">
      <c r="A200" s="49"/>
      <c r="B200" s="105"/>
      <c r="C200" s="57" t="s">
        <v>174</v>
      </c>
      <c r="D200" s="59">
        <v>0</v>
      </c>
      <c r="E200" s="69"/>
      <c r="F200" s="106"/>
      <c r="G200" s="57"/>
    </row>
    <row r="201" spans="1:7" s="3" customFormat="1" ht="26.45" customHeight="1" x14ac:dyDescent="0.25">
      <c r="A201" s="49"/>
      <c r="B201" s="105" t="s">
        <v>196</v>
      </c>
      <c r="C201" s="57" t="s">
        <v>173</v>
      </c>
      <c r="D201" s="58">
        <v>0.5</v>
      </c>
      <c r="E201" s="69"/>
      <c r="F201" s="106"/>
      <c r="G201" s="57"/>
    </row>
    <row r="202" spans="1:7" s="3" customFormat="1" ht="27.95" customHeight="1" x14ac:dyDescent="0.25">
      <c r="A202" s="49"/>
      <c r="B202" s="105"/>
      <c r="C202" s="57" t="s">
        <v>174</v>
      </c>
      <c r="D202" s="59">
        <v>0</v>
      </c>
      <c r="E202" s="69"/>
      <c r="F202" s="106"/>
      <c r="G202" s="57"/>
    </row>
    <row r="203" spans="1:7" s="3" customFormat="1" ht="20.100000000000001" customHeight="1" x14ac:dyDescent="0.25">
      <c r="A203" s="73">
        <v>4</v>
      </c>
      <c r="B203" s="104" t="s">
        <v>197</v>
      </c>
      <c r="C203" s="73"/>
      <c r="D203" s="74">
        <f>D204+D206</f>
        <v>1</v>
      </c>
      <c r="E203" s="75">
        <f>SUM(E204:E207)</f>
        <v>0</v>
      </c>
      <c r="F203" s="75">
        <f>SUM(F204:F207)</f>
        <v>0</v>
      </c>
      <c r="G203" s="87"/>
    </row>
    <row r="204" spans="1:7" s="3" customFormat="1" ht="26.45" customHeight="1" x14ac:dyDescent="0.25">
      <c r="A204" s="49"/>
      <c r="B204" s="50" t="s">
        <v>198</v>
      </c>
      <c r="C204" s="57" t="s">
        <v>173</v>
      </c>
      <c r="D204" s="58">
        <v>0.5</v>
      </c>
      <c r="E204" s="69"/>
      <c r="F204" s="106"/>
      <c r="G204" s="57"/>
    </row>
    <row r="205" spans="1:7" s="3" customFormat="1" ht="27" customHeight="1" x14ac:dyDescent="0.25">
      <c r="A205" s="49"/>
      <c r="B205" s="50"/>
      <c r="C205" s="57" t="s">
        <v>174</v>
      </c>
      <c r="D205" s="59">
        <v>0</v>
      </c>
      <c r="E205" s="69"/>
      <c r="F205" s="106"/>
      <c r="G205" s="57"/>
    </row>
    <row r="206" spans="1:7" s="3" customFormat="1" ht="32.450000000000003" customHeight="1" x14ac:dyDescent="0.25">
      <c r="A206" s="49"/>
      <c r="B206" s="105" t="s">
        <v>199</v>
      </c>
      <c r="C206" s="57" t="s">
        <v>173</v>
      </c>
      <c r="D206" s="58">
        <v>0.5</v>
      </c>
      <c r="E206" s="69"/>
      <c r="F206" s="106"/>
      <c r="G206" s="57"/>
    </row>
    <row r="207" spans="1:7" s="3" customFormat="1" ht="28.5" customHeight="1" x14ac:dyDescent="0.25">
      <c r="A207" s="49"/>
      <c r="B207" s="105"/>
      <c r="C207" s="57" t="s">
        <v>174</v>
      </c>
      <c r="D207" s="59">
        <v>0</v>
      </c>
      <c r="E207" s="69"/>
      <c r="F207" s="106"/>
      <c r="G207" s="57"/>
    </row>
    <row r="208" spans="1:7" s="3" customFormat="1" ht="20.100000000000001" customHeight="1" x14ac:dyDescent="0.25">
      <c r="A208" s="107">
        <v>5</v>
      </c>
      <c r="B208" s="108" t="s">
        <v>200</v>
      </c>
      <c r="C208" s="73"/>
      <c r="D208" s="74">
        <f>D209+D212+D215+D218</f>
        <v>4</v>
      </c>
      <c r="E208" s="75">
        <f>SUM(E209:E220)</f>
        <v>0</v>
      </c>
      <c r="F208" s="75">
        <f>SUM(F209:F220)</f>
        <v>0</v>
      </c>
      <c r="G208" s="87"/>
    </row>
    <row r="209" spans="1:7" s="3" customFormat="1" ht="15.75" x14ac:dyDescent="0.25">
      <c r="A209" s="49"/>
      <c r="B209" s="105" t="s">
        <v>201</v>
      </c>
      <c r="C209" s="43" t="s">
        <v>202</v>
      </c>
      <c r="D209" s="44">
        <v>1</v>
      </c>
      <c r="E209" s="60"/>
      <c r="F209" s="60"/>
      <c r="G209" s="43"/>
    </row>
    <row r="210" spans="1:7" s="3" customFormat="1" ht="31.5" x14ac:dyDescent="0.25">
      <c r="A210" s="49"/>
      <c r="B210" s="105"/>
      <c r="C210" s="57" t="s">
        <v>203</v>
      </c>
      <c r="D210" s="44">
        <v>0.5</v>
      </c>
      <c r="E210" s="57"/>
      <c r="F210" s="57"/>
      <c r="G210" s="57"/>
    </row>
    <row r="211" spans="1:7" s="3" customFormat="1" ht="20.100000000000001" customHeight="1" x14ac:dyDescent="0.25">
      <c r="A211" s="49"/>
      <c r="B211" s="105"/>
      <c r="C211" s="57" t="s">
        <v>116</v>
      </c>
      <c r="D211" s="59">
        <v>0</v>
      </c>
      <c r="E211" s="57"/>
      <c r="F211" s="57"/>
      <c r="G211" s="57"/>
    </row>
    <row r="212" spans="1:7" s="3" customFormat="1" ht="15.75" x14ac:dyDescent="0.25">
      <c r="A212" s="49"/>
      <c r="B212" s="49" t="s">
        <v>204</v>
      </c>
      <c r="C212" s="43" t="s">
        <v>202</v>
      </c>
      <c r="D212" s="44">
        <v>1</v>
      </c>
      <c r="E212" s="60"/>
      <c r="F212" s="60"/>
      <c r="G212" s="43"/>
    </row>
    <row r="213" spans="1:7" s="3" customFormat="1" ht="31.5" x14ac:dyDescent="0.25">
      <c r="A213" s="49"/>
      <c r="B213" s="49"/>
      <c r="C213" s="57" t="s">
        <v>203</v>
      </c>
      <c r="D213" s="44">
        <v>0.5</v>
      </c>
      <c r="E213" s="57"/>
      <c r="F213" s="57"/>
      <c r="G213" s="57"/>
    </row>
    <row r="214" spans="1:7" s="3" customFormat="1" ht="20.100000000000001" customHeight="1" x14ac:dyDescent="0.25">
      <c r="A214" s="49"/>
      <c r="B214" s="49"/>
      <c r="C214" s="57" t="s">
        <v>116</v>
      </c>
      <c r="D214" s="59">
        <v>0</v>
      </c>
      <c r="E214" s="57"/>
      <c r="F214" s="57"/>
      <c r="G214" s="57"/>
    </row>
    <row r="215" spans="1:7" s="3" customFormat="1" ht="15.75" x14ac:dyDescent="0.25">
      <c r="A215" s="49"/>
      <c r="B215" s="105" t="s">
        <v>205</v>
      </c>
      <c r="C215" s="43" t="s">
        <v>202</v>
      </c>
      <c r="D215" s="44">
        <v>1</v>
      </c>
      <c r="E215" s="60"/>
      <c r="F215" s="60"/>
      <c r="G215" s="43"/>
    </row>
    <row r="216" spans="1:7" s="3" customFormat="1" ht="31.5" x14ac:dyDescent="0.25">
      <c r="A216" s="49"/>
      <c r="B216" s="105"/>
      <c r="C216" s="57" t="s">
        <v>203</v>
      </c>
      <c r="D216" s="44">
        <v>0.5</v>
      </c>
      <c r="E216" s="57"/>
      <c r="F216" s="57"/>
      <c r="G216" s="57"/>
    </row>
    <row r="217" spans="1:7" s="3" customFormat="1" ht="20.100000000000001" customHeight="1" x14ac:dyDescent="0.25">
      <c r="A217" s="49"/>
      <c r="B217" s="105"/>
      <c r="C217" s="57" t="s">
        <v>116</v>
      </c>
      <c r="D217" s="59">
        <v>0</v>
      </c>
      <c r="E217" s="57"/>
      <c r="F217" s="57"/>
      <c r="G217" s="57"/>
    </row>
    <row r="218" spans="1:7" s="3" customFormat="1" ht="20.100000000000001" customHeight="1" x14ac:dyDescent="0.25">
      <c r="A218" s="49"/>
      <c r="B218" s="105" t="s">
        <v>206</v>
      </c>
      <c r="C218" s="43" t="s">
        <v>207</v>
      </c>
      <c r="D218" s="44">
        <v>1</v>
      </c>
      <c r="E218" s="60"/>
      <c r="F218" s="60"/>
      <c r="G218" s="43"/>
    </row>
    <row r="219" spans="1:7" s="3" customFormat="1" ht="20.100000000000001" customHeight="1" x14ac:dyDescent="0.25">
      <c r="A219" s="49"/>
      <c r="B219" s="105"/>
      <c r="C219" s="57" t="s">
        <v>208</v>
      </c>
      <c r="D219" s="44">
        <v>0.5</v>
      </c>
      <c r="E219" s="57"/>
      <c r="F219" s="57"/>
      <c r="G219" s="57"/>
    </row>
    <row r="220" spans="1:7" s="3" customFormat="1" ht="20.100000000000001" customHeight="1" x14ac:dyDescent="0.25">
      <c r="A220" s="49"/>
      <c r="B220" s="105"/>
      <c r="C220" s="57" t="s">
        <v>116</v>
      </c>
      <c r="D220" s="59">
        <v>0</v>
      </c>
      <c r="E220" s="57"/>
      <c r="F220" s="57"/>
      <c r="G220" s="57"/>
    </row>
    <row r="221" spans="1:7" s="3" customFormat="1" ht="20.100000000000001" customHeight="1" x14ac:dyDescent="0.25">
      <c r="A221" s="73">
        <v>6</v>
      </c>
      <c r="B221" s="104" t="s">
        <v>209</v>
      </c>
      <c r="C221" s="73"/>
      <c r="D221" s="74">
        <f>D222+D225+D228+D231+D234</f>
        <v>5</v>
      </c>
      <c r="E221" s="75">
        <f>SUM(E222:E236)</f>
        <v>0</v>
      </c>
      <c r="F221" s="75">
        <f>SUM(F222:F236)</f>
        <v>0</v>
      </c>
      <c r="G221" s="87"/>
    </row>
    <row r="222" spans="1:7" s="3" customFormat="1" ht="15.75" x14ac:dyDescent="0.25">
      <c r="A222" s="49"/>
      <c r="B222" s="50" t="s">
        <v>210</v>
      </c>
      <c r="C222" s="57" t="s">
        <v>211</v>
      </c>
      <c r="D222" s="58">
        <v>1</v>
      </c>
      <c r="E222" s="69"/>
      <c r="F222" s="106"/>
      <c r="G222" s="57"/>
    </row>
    <row r="223" spans="1:7" s="3" customFormat="1" ht="31.5" x14ac:dyDescent="0.25">
      <c r="A223" s="49"/>
      <c r="B223" s="50"/>
      <c r="C223" s="57" t="s">
        <v>212</v>
      </c>
      <c r="D223" s="58">
        <v>0.5</v>
      </c>
      <c r="E223" s="69"/>
      <c r="F223" s="106"/>
      <c r="G223" s="57"/>
    </row>
    <row r="224" spans="1:7" s="3" customFormat="1" ht="20.100000000000001" customHeight="1" x14ac:dyDescent="0.25">
      <c r="A224" s="49"/>
      <c r="B224" s="50"/>
      <c r="C224" s="57" t="s">
        <v>24</v>
      </c>
      <c r="D224" s="59">
        <v>0</v>
      </c>
      <c r="E224" s="69"/>
      <c r="F224" s="106"/>
      <c r="G224" s="57"/>
    </row>
    <row r="225" spans="1:7" s="3" customFormat="1" ht="15.75" x14ac:dyDescent="0.25">
      <c r="A225" s="49"/>
      <c r="B225" s="50" t="s">
        <v>213</v>
      </c>
      <c r="C225" s="57" t="s">
        <v>211</v>
      </c>
      <c r="D225" s="58">
        <v>1</v>
      </c>
      <c r="E225" s="69"/>
      <c r="F225" s="106"/>
      <c r="G225" s="57"/>
    </row>
    <row r="226" spans="1:7" s="3" customFormat="1" ht="31.5" x14ac:dyDescent="0.25">
      <c r="A226" s="49"/>
      <c r="B226" s="50"/>
      <c r="C226" s="57" t="s">
        <v>212</v>
      </c>
      <c r="D226" s="58">
        <v>0.5</v>
      </c>
      <c r="E226" s="69"/>
      <c r="F226" s="106"/>
      <c r="G226" s="57"/>
    </row>
    <row r="227" spans="1:7" s="3" customFormat="1" ht="67.5" customHeight="1" x14ac:dyDescent="0.25">
      <c r="A227" s="49"/>
      <c r="B227" s="50"/>
      <c r="C227" s="43" t="s">
        <v>24</v>
      </c>
      <c r="D227" s="45">
        <v>0</v>
      </c>
      <c r="E227" s="69"/>
      <c r="F227" s="106"/>
      <c r="G227" s="57"/>
    </row>
    <row r="228" spans="1:7" s="3" customFormat="1" ht="15.75" x14ac:dyDescent="0.25">
      <c r="A228" s="49"/>
      <c r="B228" s="50" t="s">
        <v>214</v>
      </c>
      <c r="C228" s="57" t="s">
        <v>211</v>
      </c>
      <c r="D228" s="58">
        <v>1</v>
      </c>
      <c r="E228" s="69"/>
      <c r="F228" s="106"/>
      <c r="G228" s="57"/>
    </row>
    <row r="229" spans="1:7" s="3" customFormat="1" ht="31.5" x14ac:dyDescent="0.25">
      <c r="A229" s="49"/>
      <c r="B229" s="50"/>
      <c r="C229" s="57" t="s">
        <v>212</v>
      </c>
      <c r="D229" s="58">
        <v>0.5</v>
      </c>
      <c r="E229" s="69"/>
      <c r="F229" s="106"/>
      <c r="G229" s="57"/>
    </row>
    <row r="230" spans="1:7" s="3" customFormat="1" ht="20.100000000000001" customHeight="1" x14ac:dyDescent="0.25">
      <c r="A230" s="49"/>
      <c r="B230" s="50"/>
      <c r="C230" s="57" t="s">
        <v>24</v>
      </c>
      <c r="D230" s="59">
        <v>0</v>
      </c>
      <c r="E230" s="69"/>
      <c r="F230" s="106"/>
      <c r="G230" s="57"/>
    </row>
    <row r="231" spans="1:7" s="3" customFormat="1" ht="15.75" x14ac:dyDescent="0.25">
      <c r="A231" s="49"/>
      <c r="B231" s="50" t="s">
        <v>215</v>
      </c>
      <c r="C231" s="57" t="s">
        <v>211</v>
      </c>
      <c r="D231" s="58">
        <v>1</v>
      </c>
      <c r="E231" s="69"/>
      <c r="F231" s="106"/>
      <c r="G231" s="57"/>
    </row>
    <row r="232" spans="1:7" s="3" customFormat="1" ht="31.5" x14ac:dyDescent="0.25">
      <c r="A232" s="49"/>
      <c r="B232" s="50"/>
      <c r="C232" s="57" t="s">
        <v>212</v>
      </c>
      <c r="D232" s="58">
        <v>0.5</v>
      </c>
      <c r="E232" s="69"/>
      <c r="F232" s="106"/>
      <c r="G232" s="57"/>
    </row>
    <row r="233" spans="1:7" s="3" customFormat="1" ht="20.100000000000001" customHeight="1" x14ac:dyDescent="0.25">
      <c r="A233" s="49"/>
      <c r="B233" s="50"/>
      <c r="C233" s="57" t="s">
        <v>24</v>
      </c>
      <c r="D233" s="59">
        <v>0</v>
      </c>
      <c r="E233" s="69"/>
      <c r="F233" s="106"/>
      <c r="G233" s="57"/>
    </row>
    <row r="234" spans="1:7" s="3" customFormat="1" ht="20.100000000000001" customHeight="1" x14ac:dyDescent="0.25">
      <c r="A234" s="49"/>
      <c r="B234" s="50" t="s">
        <v>216</v>
      </c>
      <c r="C234" s="57" t="s">
        <v>211</v>
      </c>
      <c r="D234" s="58">
        <v>1</v>
      </c>
      <c r="E234" s="69"/>
      <c r="F234" s="106"/>
      <c r="G234" s="57"/>
    </row>
    <row r="235" spans="1:7" s="3" customFormat="1" ht="31.5" x14ac:dyDescent="0.25">
      <c r="A235" s="49"/>
      <c r="B235" s="50"/>
      <c r="C235" s="57" t="s">
        <v>212</v>
      </c>
      <c r="D235" s="58">
        <v>0.5</v>
      </c>
      <c r="E235" s="69"/>
      <c r="F235" s="106"/>
      <c r="G235" s="57"/>
    </row>
    <row r="236" spans="1:7" s="3" customFormat="1" ht="20.100000000000001" customHeight="1" x14ac:dyDescent="0.25">
      <c r="A236" s="49"/>
      <c r="B236" s="50"/>
      <c r="C236" s="57" t="s">
        <v>24</v>
      </c>
      <c r="D236" s="59">
        <v>0</v>
      </c>
      <c r="E236" s="69"/>
      <c r="F236" s="106"/>
      <c r="G236" s="57"/>
    </row>
    <row r="237" spans="1:7" s="3" customFormat="1" ht="20.100000000000001" customHeight="1" x14ac:dyDescent="0.25">
      <c r="A237" s="73">
        <v>7</v>
      </c>
      <c r="B237" s="104" t="s">
        <v>217</v>
      </c>
      <c r="C237" s="73"/>
      <c r="D237" s="74">
        <f>D238+D241+D244+D247</f>
        <v>2</v>
      </c>
      <c r="E237" s="75">
        <f>SUM(E238:E249)</f>
        <v>0</v>
      </c>
      <c r="F237" s="75">
        <f>SUM(F238:F249)</f>
        <v>0</v>
      </c>
      <c r="G237" s="87"/>
    </row>
    <row r="238" spans="1:7" s="3" customFormat="1" ht="20.100000000000001" customHeight="1" x14ac:dyDescent="0.25">
      <c r="A238" s="49"/>
      <c r="B238" s="105" t="s">
        <v>218</v>
      </c>
      <c r="C238" s="43" t="s">
        <v>219</v>
      </c>
      <c r="D238" s="44">
        <v>0.5</v>
      </c>
      <c r="E238" s="60"/>
      <c r="F238" s="60"/>
      <c r="G238" s="43"/>
    </row>
    <row r="239" spans="1:7" s="3" customFormat="1" ht="20.100000000000001" customHeight="1" x14ac:dyDescent="0.25">
      <c r="A239" s="49"/>
      <c r="B239" s="105"/>
      <c r="C239" s="57" t="s">
        <v>220</v>
      </c>
      <c r="D239" s="44">
        <v>0.3</v>
      </c>
      <c r="E239" s="60"/>
      <c r="F239" s="60"/>
      <c r="G239" s="43"/>
    </row>
    <row r="240" spans="1:7" s="3" customFormat="1" ht="20.100000000000001" customHeight="1" x14ac:dyDescent="0.25">
      <c r="A240" s="49"/>
      <c r="B240" s="105"/>
      <c r="C240" s="57" t="s">
        <v>221</v>
      </c>
      <c r="D240" s="59">
        <v>0</v>
      </c>
      <c r="E240" s="57"/>
      <c r="F240" s="57"/>
      <c r="G240" s="57"/>
    </row>
    <row r="241" spans="1:9" ht="20.100000000000001" customHeight="1" x14ac:dyDescent="0.25">
      <c r="A241" s="49"/>
      <c r="B241" s="105" t="s">
        <v>222</v>
      </c>
      <c r="C241" s="43" t="s">
        <v>219</v>
      </c>
      <c r="D241" s="44">
        <v>0.5</v>
      </c>
      <c r="E241" s="60"/>
      <c r="F241" s="60"/>
      <c r="G241" s="43"/>
    </row>
    <row r="242" spans="1:9" ht="20.100000000000001" customHeight="1" x14ac:dyDescent="0.25">
      <c r="A242" s="49"/>
      <c r="B242" s="105"/>
      <c r="C242" s="57" t="s">
        <v>220</v>
      </c>
      <c r="D242" s="44">
        <v>0.3</v>
      </c>
      <c r="E242" s="60"/>
      <c r="F242" s="60"/>
      <c r="G242" s="43"/>
    </row>
    <row r="243" spans="1:9" ht="20.100000000000001" customHeight="1" x14ac:dyDescent="0.25">
      <c r="A243" s="49"/>
      <c r="B243" s="105"/>
      <c r="C243" s="57" t="s">
        <v>221</v>
      </c>
      <c r="D243" s="59">
        <v>0</v>
      </c>
      <c r="E243" s="57"/>
      <c r="F243" s="57"/>
      <c r="G243" s="57"/>
    </row>
    <row r="244" spans="1:9" ht="20.100000000000001" customHeight="1" x14ac:dyDescent="0.25">
      <c r="A244" s="49"/>
      <c r="B244" s="105" t="s">
        <v>223</v>
      </c>
      <c r="C244" s="43" t="s">
        <v>219</v>
      </c>
      <c r="D244" s="44">
        <v>0.5</v>
      </c>
      <c r="E244" s="60"/>
      <c r="F244" s="60"/>
      <c r="G244" s="43"/>
    </row>
    <row r="245" spans="1:9" ht="20.100000000000001" customHeight="1" x14ac:dyDescent="0.25">
      <c r="A245" s="49"/>
      <c r="B245" s="105"/>
      <c r="C245" s="57" t="s">
        <v>220</v>
      </c>
      <c r="D245" s="44">
        <v>0.3</v>
      </c>
      <c r="E245" s="60"/>
      <c r="F245" s="60"/>
      <c r="G245" s="43"/>
    </row>
    <row r="246" spans="1:9" ht="20.100000000000001" customHeight="1" x14ac:dyDescent="0.25">
      <c r="A246" s="49"/>
      <c r="B246" s="105"/>
      <c r="C246" s="57" t="s">
        <v>224</v>
      </c>
      <c r="D246" s="59">
        <v>0</v>
      </c>
      <c r="E246" s="57"/>
      <c r="F246" s="57"/>
      <c r="G246" s="57"/>
    </row>
    <row r="247" spans="1:9" ht="20.100000000000001" customHeight="1" x14ac:dyDescent="0.25">
      <c r="A247" s="49"/>
      <c r="B247" s="105" t="s">
        <v>225</v>
      </c>
      <c r="C247" s="43" t="s">
        <v>219</v>
      </c>
      <c r="D247" s="44">
        <v>0.5</v>
      </c>
      <c r="E247" s="60"/>
      <c r="F247" s="60"/>
      <c r="G247" s="43"/>
    </row>
    <row r="248" spans="1:9" ht="20.100000000000001" customHeight="1" x14ac:dyDescent="0.25">
      <c r="A248" s="49"/>
      <c r="B248" s="105"/>
      <c r="C248" s="57" t="s">
        <v>220</v>
      </c>
      <c r="D248" s="44">
        <v>0.3</v>
      </c>
      <c r="E248" s="60"/>
      <c r="F248" s="60"/>
      <c r="G248" s="43"/>
    </row>
    <row r="249" spans="1:9" ht="20.100000000000001" customHeight="1" x14ac:dyDescent="0.25">
      <c r="A249" s="49"/>
      <c r="B249" s="105"/>
      <c r="C249" s="57" t="s">
        <v>33</v>
      </c>
      <c r="D249" s="59">
        <v>0</v>
      </c>
      <c r="E249" s="57"/>
      <c r="F249" s="57"/>
      <c r="G249" s="57"/>
    </row>
    <row r="250" spans="1:9" s="10" customFormat="1" ht="39.950000000000003" customHeight="1" x14ac:dyDescent="0.2">
      <c r="A250" s="109" t="s">
        <v>226</v>
      </c>
      <c r="B250" s="109"/>
      <c r="C250" s="110"/>
      <c r="D250" s="111">
        <f>D253+D268+D293</f>
        <v>15</v>
      </c>
      <c r="E250" s="112">
        <f>E253+E268+E293</f>
        <v>0</v>
      </c>
      <c r="F250" s="112">
        <f>F253+F268+F293</f>
        <v>0</v>
      </c>
      <c r="G250" s="33"/>
      <c r="I250" s="11">
        <v>20</v>
      </c>
    </row>
    <row r="251" spans="1:9" ht="39.950000000000003" hidden="1" customHeight="1" x14ac:dyDescent="0.25">
      <c r="A251" s="13" t="s">
        <v>8</v>
      </c>
      <c r="B251" s="14" t="s">
        <v>9</v>
      </c>
      <c r="C251" s="14" t="s">
        <v>10</v>
      </c>
      <c r="D251" s="14"/>
      <c r="E251" s="15" t="s">
        <v>11</v>
      </c>
      <c r="F251" s="15"/>
      <c r="G251" s="15" t="s">
        <v>12</v>
      </c>
    </row>
    <row r="252" spans="1:9" ht="47.25" hidden="1" x14ac:dyDescent="0.25">
      <c r="A252" s="13"/>
      <c r="B252" s="14"/>
      <c r="C252" s="14"/>
      <c r="D252" s="14"/>
      <c r="E252" s="16" t="s">
        <v>13</v>
      </c>
      <c r="F252" s="17" t="s">
        <v>14</v>
      </c>
      <c r="G252" s="15"/>
    </row>
    <row r="253" spans="1:9" ht="39.950000000000003" customHeight="1" x14ac:dyDescent="0.25">
      <c r="A253" s="63" t="s">
        <v>20</v>
      </c>
      <c r="B253" s="64" t="s">
        <v>227</v>
      </c>
      <c r="C253" s="65"/>
      <c r="D253" s="66">
        <f>D254+D257+D260+D262+D264+D266</f>
        <v>5</v>
      </c>
      <c r="E253" s="67">
        <f>SUM(E254:E267)</f>
        <v>0</v>
      </c>
      <c r="F253" s="67">
        <f>SUM(F254:F267)</f>
        <v>0</v>
      </c>
      <c r="G253" s="80"/>
      <c r="I253" s="4">
        <v>7</v>
      </c>
    </row>
    <row r="254" spans="1:9" ht="20.100000000000001" customHeight="1" x14ac:dyDescent="0.25">
      <c r="A254" s="49">
        <v>1</v>
      </c>
      <c r="B254" s="50" t="s">
        <v>228</v>
      </c>
      <c r="C254" s="57" t="s">
        <v>229</v>
      </c>
      <c r="D254" s="58">
        <v>1</v>
      </c>
      <c r="E254" s="69"/>
      <c r="F254" s="69"/>
      <c r="G254" s="57"/>
      <c r="I254" s="4">
        <v>1</v>
      </c>
    </row>
    <row r="255" spans="1:9" ht="20.100000000000001" customHeight="1" x14ac:dyDescent="0.25">
      <c r="A255" s="49"/>
      <c r="B255" s="50"/>
      <c r="C255" s="57" t="s">
        <v>230</v>
      </c>
      <c r="D255" s="58">
        <v>0.5</v>
      </c>
      <c r="E255" s="69"/>
      <c r="F255" s="69"/>
      <c r="G255" s="57"/>
      <c r="I255" s="4">
        <v>0.5</v>
      </c>
    </row>
    <row r="256" spans="1:9" ht="20.100000000000001" customHeight="1" x14ac:dyDescent="0.25">
      <c r="A256" s="49"/>
      <c r="B256" s="50"/>
      <c r="C256" s="57" t="s">
        <v>142</v>
      </c>
      <c r="D256" s="59">
        <v>0</v>
      </c>
      <c r="E256" s="57"/>
      <c r="F256" s="57"/>
      <c r="G256" s="57"/>
      <c r="I256" s="4">
        <v>0</v>
      </c>
    </row>
    <row r="257" spans="1:9" ht="34.5" customHeight="1" x14ac:dyDescent="0.25">
      <c r="A257" s="49">
        <v>2</v>
      </c>
      <c r="B257" s="50" t="s">
        <v>231</v>
      </c>
      <c r="C257" s="43" t="s">
        <v>232</v>
      </c>
      <c r="D257" s="44">
        <v>2</v>
      </c>
      <c r="E257" s="60"/>
      <c r="F257" s="60"/>
      <c r="G257" s="43"/>
      <c r="I257" s="4">
        <v>2</v>
      </c>
    </row>
    <row r="258" spans="1:9" ht="20.100000000000001" customHeight="1" x14ac:dyDescent="0.25">
      <c r="A258" s="49"/>
      <c r="B258" s="50"/>
      <c r="C258" s="57" t="s">
        <v>233</v>
      </c>
      <c r="D258" s="58">
        <v>1</v>
      </c>
      <c r="E258" s="69"/>
      <c r="F258" s="69"/>
      <c r="G258" s="57"/>
      <c r="I258" s="4">
        <v>1</v>
      </c>
    </row>
    <row r="259" spans="1:9" ht="20.100000000000001" customHeight="1" x14ac:dyDescent="0.25">
      <c r="A259" s="49"/>
      <c r="B259" s="50"/>
      <c r="C259" s="57" t="s">
        <v>234</v>
      </c>
      <c r="D259" s="59">
        <v>0</v>
      </c>
      <c r="E259" s="57"/>
      <c r="F259" s="57"/>
      <c r="G259" s="57"/>
      <c r="I259" s="4">
        <v>0</v>
      </c>
    </row>
    <row r="260" spans="1:9" ht="20.100000000000001" customHeight="1" x14ac:dyDescent="0.25">
      <c r="A260" s="49">
        <v>3</v>
      </c>
      <c r="B260" s="50" t="s">
        <v>235</v>
      </c>
      <c r="C260" s="57" t="s">
        <v>49</v>
      </c>
      <c r="D260" s="58">
        <v>0.5</v>
      </c>
      <c r="E260" s="69"/>
      <c r="F260" s="69"/>
      <c r="G260" s="57"/>
      <c r="I260" s="4">
        <v>1</v>
      </c>
    </row>
    <row r="261" spans="1:9" ht="20.100000000000001" customHeight="1" x14ac:dyDescent="0.25">
      <c r="A261" s="49"/>
      <c r="B261" s="50"/>
      <c r="C261" s="57" t="s">
        <v>50</v>
      </c>
      <c r="D261" s="59">
        <v>0</v>
      </c>
      <c r="E261" s="57"/>
      <c r="F261" s="57"/>
      <c r="G261" s="57"/>
      <c r="I261" s="4">
        <v>0</v>
      </c>
    </row>
    <row r="262" spans="1:9" ht="20.100000000000001" customHeight="1" x14ac:dyDescent="0.25">
      <c r="A262" s="49">
        <v>4</v>
      </c>
      <c r="B262" s="50" t="s">
        <v>236</v>
      </c>
      <c r="C262" s="57" t="s">
        <v>49</v>
      </c>
      <c r="D262" s="58">
        <v>0.5</v>
      </c>
      <c r="E262" s="69"/>
      <c r="F262" s="69"/>
      <c r="G262" s="57"/>
      <c r="I262" s="4">
        <v>1</v>
      </c>
    </row>
    <row r="263" spans="1:9" ht="20.100000000000001" customHeight="1" x14ac:dyDescent="0.25">
      <c r="A263" s="49"/>
      <c r="B263" s="50"/>
      <c r="C263" s="57" t="s">
        <v>50</v>
      </c>
      <c r="D263" s="59">
        <v>0</v>
      </c>
      <c r="E263" s="57"/>
      <c r="F263" s="57"/>
      <c r="G263" s="57"/>
      <c r="I263" s="4">
        <v>0</v>
      </c>
    </row>
    <row r="264" spans="1:9" ht="20.100000000000001" customHeight="1" x14ac:dyDescent="0.25">
      <c r="A264" s="49">
        <v>5</v>
      </c>
      <c r="B264" s="50" t="s">
        <v>237</v>
      </c>
      <c r="C264" s="57" t="s">
        <v>49</v>
      </c>
      <c r="D264" s="58">
        <v>0.5</v>
      </c>
      <c r="E264" s="69"/>
      <c r="F264" s="69"/>
      <c r="G264" s="57"/>
      <c r="I264" s="4">
        <v>0.5</v>
      </c>
    </row>
    <row r="265" spans="1:9" ht="20.100000000000001" customHeight="1" x14ac:dyDescent="0.25">
      <c r="A265" s="49"/>
      <c r="B265" s="50"/>
      <c r="C265" s="57" t="s">
        <v>50</v>
      </c>
      <c r="D265" s="59">
        <v>0</v>
      </c>
      <c r="E265" s="57"/>
      <c r="F265" s="57"/>
      <c r="G265" s="57"/>
      <c r="I265" s="4">
        <v>0</v>
      </c>
    </row>
    <row r="266" spans="1:9" ht="20.100000000000001" customHeight="1" x14ac:dyDescent="0.25">
      <c r="A266" s="49">
        <v>6</v>
      </c>
      <c r="B266" s="50" t="s">
        <v>238</v>
      </c>
      <c r="C266" s="57" t="s">
        <v>239</v>
      </c>
      <c r="D266" s="58">
        <v>0.5</v>
      </c>
      <c r="E266" s="69"/>
      <c r="F266" s="69"/>
      <c r="G266" s="57"/>
      <c r="I266" s="4">
        <v>1</v>
      </c>
    </row>
    <row r="267" spans="1:9" ht="20.100000000000001" customHeight="1" x14ac:dyDescent="0.25">
      <c r="A267" s="49"/>
      <c r="B267" s="50"/>
      <c r="C267" s="57" t="s">
        <v>240</v>
      </c>
      <c r="D267" s="59">
        <v>0</v>
      </c>
      <c r="E267" s="57"/>
      <c r="F267" s="57"/>
      <c r="G267" s="57"/>
      <c r="I267" s="4">
        <v>0</v>
      </c>
    </row>
    <row r="268" spans="1:9" ht="39" customHeight="1" x14ac:dyDescent="0.25">
      <c r="A268" s="71" t="s">
        <v>41</v>
      </c>
      <c r="B268" s="72" t="s">
        <v>241</v>
      </c>
      <c r="C268" s="73"/>
      <c r="D268" s="74">
        <f>D269+D272+D275+D278+D281+D283+D286+D288+D290</f>
        <v>5</v>
      </c>
      <c r="E268" s="75">
        <f>SUM(E269:E292)</f>
        <v>0</v>
      </c>
      <c r="F268" s="75">
        <f>SUM(F269:F292)</f>
        <v>0</v>
      </c>
      <c r="G268" s="75"/>
      <c r="I268" s="81">
        <v>7</v>
      </c>
    </row>
    <row r="269" spans="1:9" ht="20.100000000000001" customHeight="1" x14ac:dyDescent="0.25">
      <c r="A269" s="49">
        <v>1</v>
      </c>
      <c r="B269" s="50" t="s">
        <v>242</v>
      </c>
      <c r="C269" s="57" t="s">
        <v>243</v>
      </c>
      <c r="D269" s="58">
        <v>1</v>
      </c>
      <c r="E269" s="69"/>
      <c r="F269" s="69"/>
      <c r="G269" s="57"/>
      <c r="I269" s="81"/>
    </row>
    <row r="270" spans="1:9" ht="20.100000000000001" customHeight="1" x14ac:dyDescent="0.25">
      <c r="A270" s="49"/>
      <c r="B270" s="50"/>
      <c r="C270" s="57" t="s">
        <v>230</v>
      </c>
      <c r="D270" s="58">
        <v>0.5</v>
      </c>
      <c r="E270" s="69"/>
      <c r="F270" s="69"/>
      <c r="G270" s="57"/>
      <c r="I270" s="81"/>
    </row>
    <row r="271" spans="1:9" ht="20.100000000000001" customHeight="1" x14ac:dyDescent="0.25">
      <c r="A271" s="49"/>
      <c r="B271" s="50"/>
      <c r="C271" s="57" t="s">
        <v>244</v>
      </c>
      <c r="D271" s="59">
        <v>0</v>
      </c>
      <c r="E271" s="69"/>
      <c r="F271" s="57"/>
      <c r="G271" s="57"/>
      <c r="I271" s="81"/>
    </row>
    <row r="272" spans="1:9" ht="20.100000000000001" customHeight="1" x14ac:dyDescent="0.25">
      <c r="A272" s="49">
        <v>2</v>
      </c>
      <c r="B272" s="50" t="s">
        <v>245</v>
      </c>
      <c r="C272" s="57" t="s">
        <v>246</v>
      </c>
      <c r="D272" s="58">
        <v>0.5</v>
      </c>
      <c r="E272" s="69"/>
      <c r="F272" s="69"/>
      <c r="G272" s="57"/>
      <c r="I272" s="4">
        <v>0.5</v>
      </c>
    </row>
    <row r="273" spans="1:9" ht="20.100000000000001" customHeight="1" x14ac:dyDescent="0.25">
      <c r="A273" s="49"/>
      <c r="B273" s="50"/>
      <c r="C273" s="57" t="s">
        <v>230</v>
      </c>
      <c r="D273" s="58">
        <v>0.3</v>
      </c>
      <c r="E273" s="69"/>
      <c r="F273" s="69"/>
      <c r="G273" s="57"/>
      <c r="I273" s="4">
        <v>0.3</v>
      </c>
    </row>
    <row r="274" spans="1:9" ht="20.100000000000001" customHeight="1" x14ac:dyDescent="0.25">
      <c r="A274" s="49"/>
      <c r="B274" s="50"/>
      <c r="C274" s="57" t="s">
        <v>244</v>
      </c>
      <c r="D274" s="59">
        <v>0</v>
      </c>
      <c r="E274" s="69"/>
      <c r="F274" s="57"/>
      <c r="G274" s="57"/>
      <c r="I274" s="4">
        <v>0</v>
      </c>
    </row>
    <row r="275" spans="1:9" ht="20.100000000000001" customHeight="1" x14ac:dyDescent="0.25">
      <c r="A275" s="49">
        <v>3</v>
      </c>
      <c r="B275" s="50" t="s">
        <v>247</v>
      </c>
      <c r="C275" s="57" t="s">
        <v>246</v>
      </c>
      <c r="D275" s="58">
        <v>0.5</v>
      </c>
      <c r="E275" s="69"/>
      <c r="F275" s="69"/>
      <c r="G275" s="57"/>
      <c r="I275" s="4">
        <v>0.5</v>
      </c>
    </row>
    <row r="276" spans="1:9" ht="20.100000000000001" customHeight="1" x14ac:dyDescent="0.25">
      <c r="A276" s="49"/>
      <c r="B276" s="50"/>
      <c r="C276" s="57" t="s">
        <v>230</v>
      </c>
      <c r="D276" s="58">
        <v>0.3</v>
      </c>
      <c r="E276" s="69"/>
      <c r="F276" s="69"/>
      <c r="G276" s="57"/>
      <c r="I276" s="4">
        <v>0.3</v>
      </c>
    </row>
    <row r="277" spans="1:9" ht="20.100000000000001" customHeight="1" x14ac:dyDescent="0.25">
      <c r="A277" s="49"/>
      <c r="B277" s="50"/>
      <c r="C277" s="57" t="s">
        <v>244</v>
      </c>
      <c r="D277" s="59">
        <v>0</v>
      </c>
      <c r="E277" s="69"/>
      <c r="F277" s="57"/>
      <c r="G277" s="57"/>
      <c r="I277" s="4">
        <v>0</v>
      </c>
    </row>
    <row r="278" spans="1:9" ht="20.100000000000001" customHeight="1" x14ac:dyDescent="0.25">
      <c r="A278" s="49">
        <v>4</v>
      </c>
      <c r="B278" s="50" t="s">
        <v>248</v>
      </c>
      <c r="C278" s="57" t="s">
        <v>246</v>
      </c>
      <c r="D278" s="58">
        <v>0.5</v>
      </c>
      <c r="E278" s="69"/>
      <c r="F278" s="69"/>
      <c r="G278" s="57"/>
      <c r="I278" s="4">
        <v>0.5</v>
      </c>
    </row>
    <row r="279" spans="1:9" ht="20.100000000000001" customHeight="1" x14ac:dyDescent="0.25">
      <c r="A279" s="49"/>
      <c r="B279" s="50"/>
      <c r="C279" s="57" t="s">
        <v>230</v>
      </c>
      <c r="D279" s="58">
        <v>0.3</v>
      </c>
      <c r="E279" s="69"/>
      <c r="F279" s="69"/>
      <c r="G279" s="57"/>
      <c r="I279" s="4">
        <v>0.3</v>
      </c>
    </row>
    <row r="280" spans="1:9" ht="20.100000000000001" customHeight="1" x14ac:dyDescent="0.25">
      <c r="A280" s="49"/>
      <c r="B280" s="50"/>
      <c r="C280" s="57" t="s">
        <v>244</v>
      </c>
      <c r="D280" s="59">
        <v>0</v>
      </c>
      <c r="E280" s="69"/>
      <c r="F280" s="57"/>
      <c r="G280" s="57"/>
      <c r="I280" s="4">
        <v>0</v>
      </c>
    </row>
    <row r="281" spans="1:9" ht="20.100000000000001" customHeight="1" x14ac:dyDescent="0.25">
      <c r="A281" s="49">
        <v>5</v>
      </c>
      <c r="B281" s="50" t="s">
        <v>249</v>
      </c>
      <c r="C281" s="57" t="s">
        <v>250</v>
      </c>
      <c r="D281" s="58">
        <v>0.5</v>
      </c>
      <c r="E281" s="69"/>
      <c r="F281" s="69"/>
      <c r="G281" s="57"/>
      <c r="I281" s="4">
        <v>0.5</v>
      </c>
    </row>
    <row r="282" spans="1:9" ht="20.100000000000001" customHeight="1" x14ac:dyDescent="0.25">
      <c r="A282" s="49"/>
      <c r="B282" s="50"/>
      <c r="C282" s="57" t="s">
        <v>244</v>
      </c>
      <c r="D282" s="59">
        <v>0</v>
      </c>
      <c r="E282" s="69"/>
      <c r="F282" s="57"/>
      <c r="G282" s="57"/>
      <c r="I282" s="4">
        <v>0</v>
      </c>
    </row>
    <row r="283" spans="1:9" ht="20.100000000000001" customHeight="1" x14ac:dyDescent="0.25">
      <c r="A283" s="49">
        <v>6</v>
      </c>
      <c r="B283" s="50" t="s">
        <v>251</v>
      </c>
      <c r="C283" s="57" t="s">
        <v>252</v>
      </c>
      <c r="D283" s="58">
        <v>0.5</v>
      </c>
      <c r="E283" s="69"/>
      <c r="F283" s="69"/>
      <c r="G283" s="57"/>
      <c r="I283" s="4">
        <v>0.5</v>
      </c>
    </row>
    <row r="284" spans="1:9" ht="20.100000000000001" customHeight="1" x14ac:dyDescent="0.25">
      <c r="A284" s="49"/>
      <c r="B284" s="50"/>
      <c r="C284" s="57" t="s">
        <v>253</v>
      </c>
      <c r="D284" s="58">
        <v>0.3</v>
      </c>
      <c r="E284" s="69"/>
      <c r="F284" s="69"/>
      <c r="G284" s="57"/>
      <c r="I284" s="4">
        <v>0.3</v>
      </c>
    </row>
    <row r="285" spans="1:9" ht="20.100000000000001" customHeight="1" x14ac:dyDescent="0.25">
      <c r="A285" s="49"/>
      <c r="B285" s="50"/>
      <c r="C285" s="43" t="s">
        <v>24</v>
      </c>
      <c r="D285" s="45">
        <v>0</v>
      </c>
      <c r="E285" s="69"/>
      <c r="F285" s="57"/>
      <c r="G285" s="57"/>
      <c r="I285" s="4">
        <v>0</v>
      </c>
    </row>
    <row r="286" spans="1:9" ht="20.100000000000001" customHeight="1" x14ac:dyDescent="0.25">
      <c r="A286" s="49">
        <v>7</v>
      </c>
      <c r="B286" s="50" t="s">
        <v>254</v>
      </c>
      <c r="C286" s="57" t="s">
        <v>250</v>
      </c>
      <c r="D286" s="58">
        <v>0.5</v>
      </c>
      <c r="E286" s="69"/>
      <c r="F286" s="69"/>
      <c r="G286" s="57"/>
      <c r="I286" s="4">
        <v>0.5</v>
      </c>
    </row>
    <row r="287" spans="1:9" ht="20.100000000000001" customHeight="1" x14ac:dyDescent="0.25">
      <c r="A287" s="49"/>
      <c r="B287" s="50"/>
      <c r="C287" s="57" t="s">
        <v>244</v>
      </c>
      <c r="D287" s="59">
        <v>0</v>
      </c>
      <c r="E287" s="69"/>
      <c r="F287" s="57"/>
      <c r="G287" s="57"/>
      <c r="I287" s="4">
        <v>0</v>
      </c>
    </row>
    <row r="288" spans="1:9" ht="20.100000000000001" customHeight="1" x14ac:dyDescent="0.25">
      <c r="A288" s="49">
        <v>8</v>
      </c>
      <c r="B288" s="50" t="s">
        <v>255</v>
      </c>
      <c r="C288" s="57" t="s">
        <v>49</v>
      </c>
      <c r="D288" s="58">
        <v>0.5</v>
      </c>
      <c r="E288" s="69"/>
      <c r="F288" s="106"/>
      <c r="G288" s="82"/>
      <c r="I288" s="4">
        <v>1</v>
      </c>
    </row>
    <row r="289" spans="1:9" ht="18.600000000000001" customHeight="1" x14ac:dyDescent="0.25">
      <c r="A289" s="49"/>
      <c r="B289" s="50"/>
      <c r="C289" s="57" t="s">
        <v>256</v>
      </c>
      <c r="D289" s="59">
        <v>0</v>
      </c>
      <c r="E289" s="69"/>
      <c r="F289" s="62"/>
      <c r="G289" s="62"/>
      <c r="I289" s="4">
        <v>0</v>
      </c>
    </row>
    <row r="290" spans="1:9" ht="20.100000000000001" customHeight="1" x14ac:dyDescent="0.25">
      <c r="A290" s="49">
        <v>9</v>
      </c>
      <c r="B290" s="50" t="s">
        <v>257</v>
      </c>
      <c r="C290" s="57" t="s">
        <v>258</v>
      </c>
      <c r="D290" s="58">
        <v>0.5</v>
      </c>
      <c r="E290" s="69"/>
      <c r="F290" s="69"/>
      <c r="G290" s="57"/>
      <c r="I290" s="4">
        <v>0.5</v>
      </c>
    </row>
    <row r="291" spans="1:9" ht="20.100000000000001" customHeight="1" x14ac:dyDescent="0.25">
      <c r="A291" s="49"/>
      <c r="B291" s="50"/>
      <c r="C291" s="57" t="s">
        <v>259</v>
      </c>
      <c r="D291" s="58">
        <v>0.3</v>
      </c>
      <c r="E291" s="69"/>
      <c r="F291" s="69"/>
      <c r="G291" s="57"/>
    </row>
    <row r="292" spans="1:9" ht="30" customHeight="1" x14ac:dyDescent="0.25">
      <c r="A292" s="49"/>
      <c r="B292" s="50"/>
      <c r="C292" s="57" t="s">
        <v>260</v>
      </c>
      <c r="D292" s="59">
        <v>0</v>
      </c>
      <c r="E292" s="69"/>
      <c r="F292" s="57"/>
      <c r="G292" s="57"/>
      <c r="I292" s="4">
        <v>0.3</v>
      </c>
    </row>
    <row r="293" spans="1:9" ht="39.950000000000003" customHeight="1" x14ac:dyDescent="0.25">
      <c r="A293" s="91" t="s">
        <v>51</v>
      </c>
      <c r="B293" s="92" t="s">
        <v>261</v>
      </c>
      <c r="C293" s="113"/>
      <c r="D293" s="94">
        <f>D294+D297+D299+D301+D304+D306</f>
        <v>5</v>
      </c>
      <c r="E293" s="95">
        <f>SUM(E294:E307)</f>
        <v>0</v>
      </c>
      <c r="F293" s="95">
        <f>SUM(F294:F307)</f>
        <v>0</v>
      </c>
      <c r="G293" s="95"/>
      <c r="I293" s="81">
        <v>6</v>
      </c>
    </row>
    <row r="294" spans="1:9" ht="20.100000000000001" customHeight="1" x14ac:dyDescent="0.25">
      <c r="A294" s="49">
        <v>1</v>
      </c>
      <c r="B294" s="50" t="s">
        <v>262</v>
      </c>
      <c r="C294" s="57" t="s">
        <v>263</v>
      </c>
      <c r="D294" s="58">
        <v>1</v>
      </c>
      <c r="E294" s="69"/>
      <c r="F294" s="69"/>
      <c r="G294" s="57"/>
      <c r="I294" s="4">
        <v>1</v>
      </c>
    </row>
    <row r="295" spans="1:9" ht="20.100000000000001" customHeight="1" x14ac:dyDescent="0.25">
      <c r="A295" s="49"/>
      <c r="B295" s="50"/>
      <c r="C295" s="57" t="s">
        <v>264</v>
      </c>
      <c r="D295" s="58">
        <v>0.5</v>
      </c>
      <c r="E295" s="69"/>
      <c r="F295" s="69"/>
      <c r="G295" s="57"/>
      <c r="I295" s="4">
        <v>0.5</v>
      </c>
    </row>
    <row r="296" spans="1:9" ht="20.100000000000001" customHeight="1" x14ac:dyDescent="0.25">
      <c r="A296" s="49"/>
      <c r="B296" s="50"/>
      <c r="C296" s="57" t="s">
        <v>265</v>
      </c>
      <c r="D296" s="58">
        <v>0.2</v>
      </c>
      <c r="E296" s="69"/>
      <c r="F296" s="69"/>
      <c r="G296" s="57"/>
      <c r="I296" s="4">
        <v>0.2</v>
      </c>
    </row>
    <row r="297" spans="1:9" ht="20.100000000000001" customHeight="1" x14ac:dyDescent="0.25">
      <c r="A297" s="49">
        <v>2</v>
      </c>
      <c r="B297" s="50" t="s">
        <v>266</v>
      </c>
      <c r="C297" s="57" t="s">
        <v>49</v>
      </c>
      <c r="D297" s="58">
        <v>1</v>
      </c>
      <c r="E297" s="69"/>
      <c r="F297" s="69"/>
      <c r="G297" s="57"/>
      <c r="I297" s="4">
        <v>0.5</v>
      </c>
    </row>
    <row r="298" spans="1:9" ht="20.100000000000001" customHeight="1" x14ac:dyDescent="0.25">
      <c r="A298" s="49"/>
      <c r="B298" s="50"/>
      <c r="C298" s="57" t="s">
        <v>267</v>
      </c>
      <c r="D298" s="59">
        <v>0</v>
      </c>
      <c r="E298" s="57"/>
      <c r="F298" s="57"/>
      <c r="G298" s="57"/>
      <c r="I298" s="4">
        <v>0</v>
      </c>
    </row>
    <row r="299" spans="1:9" ht="20.100000000000001" customHeight="1" x14ac:dyDescent="0.25">
      <c r="A299" s="49">
        <v>3</v>
      </c>
      <c r="B299" s="50" t="s">
        <v>268</v>
      </c>
      <c r="C299" s="57" t="s">
        <v>49</v>
      </c>
      <c r="D299" s="58">
        <v>1</v>
      </c>
      <c r="E299" s="69"/>
      <c r="F299" s="69"/>
      <c r="G299" s="57"/>
      <c r="I299" s="4">
        <v>0.5</v>
      </c>
    </row>
    <row r="300" spans="1:9" ht="20.100000000000001" customHeight="1" x14ac:dyDescent="0.25">
      <c r="A300" s="49"/>
      <c r="B300" s="50"/>
      <c r="C300" s="57" t="s">
        <v>267</v>
      </c>
      <c r="D300" s="59">
        <v>0</v>
      </c>
      <c r="E300" s="57"/>
      <c r="F300" s="57"/>
      <c r="G300" s="57"/>
      <c r="I300" s="4">
        <v>0</v>
      </c>
    </row>
    <row r="301" spans="1:9" ht="20.100000000000001" customHeight="1" x14ac:dyDescent="0.25">
      <c r="A301" s="49">
        <v>4</v>
      </c>
      <c r="B301" s="50" t="s">
        <v>269</v>
      </c>
      <c r="C301" s="57" t="s">
        <v>270</v>
      </c>
      <c r="D301" s="58">
        <v>1</v>
      </c>
      <c r="E301" s="69"/>
      <c r="F301" s="69"/>
      <c r="G301" s="57"/>
      <c r="I301" s="4">
        <v>1</v>
      </c>
    </row>
    <row r="302" spans="1:9" ht="20.100000000000001" customHeight="1" x14ac:dyDescent="0.25">
      <c r="A302" s="49"/>
      <c r="B302" s="50"/>
      <c r="C302" s="57" t="s">
        <v>271</v>
      </c>
      <c r="D302" s="58">
        <v>0.5</v>
      </c>
      <c r="E302" s="69"/>
      <c r="F302" s="69"/>
      <c r="G302" s="57"/>
      <c r="I302" s="4">
        <v>0.5</v>
      </c>
    </row>
    <row r="303" spans="1:9" ht="20.100000000000001" customHeight="1" x14ac:dyDescent="0.25">
      <c r="A303" s="49"/>
      <c r="B303" s="50"/>
      <c r="C303" s="57" t="s">
        <v>142</v>
      </c>
      <c r="D303" s="58">
        <v>0.2</v>
      </c>
      <c r="E303" s="69"/>
      <c r="F303" s="69"/>
      <c r="G303" s="57"/>
      <c r="I303" s="4">
        <v>0.2</v>
      </c>
    </row>
    <row r="304" spans="1:9" ht="20.100000000000001" customHeight="1" x14ac:dyDescent="0.25">
      <c r="A304" s="49">
        <v>5</v>
      </c>
      <c r="B304" s="50" t="s">
        <v>272</v>
      </c>
      <c r="C304" s="57" t="s">
        <v>49</v>
      </c>
      <c r="D304" s="58">
        <v>0.5</v>
      </c>
      <c r="E304" s="69"/>
      <c r="F304" s="69"/>
      <c r="G304" s="57"/>
      <c r="I304" s="4">
        <v>1</v>
      </c>
    </row>
    <row r="305" spans="1:9" ht="20.100000000000001" customHeight="1" x14ac:dyDescent="0.25">
      <c r="A305" s="49"/>
      <c r="B305" s="50"/>
      <c r="C305" s="57" t="s">
        <v>116</v>
      </c>
      <c r="D305" s="59">
        <v>0</v>
      </c>
      <c r="E305" s="57"/>
      <c r="F305" s="57"/>
      <c r="G305" s="57"/>
      <c r="I305" s="4">
        <v>0</v>
      </c>
    </row>
    <row r="306" spans="1:9" ht="20.100000000000001" customHeight="1" x14ac:dyDescent="0.25">
      <c r="A306" s="41">
        <v>6</v>
      </c>
      <c r="B306" s="42" t="s">
        <v>273</v>
      </c>
      <c r="C306" s="57" t="s">
        <v>49</v>
      </c>
      <c r="D306" s="58">
        <v>0.5</v>
      </c>
      <c r="E306" s="69"/>
      <c r="F306" s="69"/>
      <c r="G306" s="57"/>
      <c r="I306" s="4">
        <v>1</v>
      </c>
    </row>
    <row r="307" spans="1:9" ht="20.100000000000001" customHeight="1" x14ac:dyDescent="0.25">
      <c r="A307" s="46"/>
      <c r="B307" s="47"/>
      <c r="C307" s="57" t="s">
        <v>116</v>
      </c>
      <c r="D307" s="59">
        <v>0</v>
      </c>
      <c r="E307" s="57"/>
      <c r="F307" s="57"/>
      <c r="G307" s="57"/>
      <c r="I307" s="4">
        <v>0</v>
      </c>
    </row>
    <row r="308" spans="1:9" ht="15.75" x14ac:dyDescent="0.25">
      <c r="A308" s="114"/>
    </row>
    <row r="309" spans="1:9" s="117" customFormat="1" ht="23.25" customHeight="1" x14ac:dyDescent="0.2">
      <c r="A309" s="115"/>
      <c r="B309" s="116"/>
      <c r="E309" s="118"/>
      <c r="F309" s="118"/>
      <c r="G309" s="118" t="s">
        <v>274</v>
      </c>
      <c r="I309" s="119"/>
    </row>
    <row r="310" spans="1:9" s="121" customFormat="1" ht="18.75" x14ac:dyDescent="0.3">
      <c r="A310" s="115"/>
      <c r="B310" s="5"/>
      <c r="C310" s="120" t="s">
        <v>275</v>
      </c>
      <c r="D310" s="120"/>
      <c r="E310" s="120"/>
      <c r="F310" s="120"/>
      <c r="G310" s="120"/>
      <c r="I310" s="122"/>
    </row>
    <row r="311" spans="1:9" s="121" customFormat="1" ht="19.5" x14ac:dyDescent="0.35">
      <c r="A311" s="115"/>
      <c r="B311" s="123"/>
      <c r="C311" s="124" t="s">
        <v>276</v>
      </c>
      <c r="D311" s="124"/>
      <c r="E311" s="124"/>
      <c r="F311" s="124"/>
      <c r="G311" s="124"/>
      <c r="I311" s="122"/>
    </row>
    <row r="312" spans="1:9" s="121" customFormat="1" ht="18.75" x14ac:dyDescent="0.3">
      <c r="A312" s="115"/>
      <c r="B312" s="125"/>
      <c r="E312" s="126"/>
      <c r="F312" s="126"/>
      <c r="G312" s="126"/>
      <c r="I312" s="122"/>
    </row>
  </sheetData>
  <mergeCells count="221">
    <mergeCell ref="A304:A305"/>
    <mergeCell ref="B304:B305"/>
    <mergeCell ref="A306:A307"/>
    <mergeCell ref="B306:B307"/>
    <mergeCell ref="C310:G310"/>
    <mergeCell ref="C311:G311"/>
    <mergeCell ref="A297:A298"/>
    <mergeCell ref="B297:B298"/>
    <mergeCell ref="A299:A300"/>
    <mergeCell ref="B299:B300"/>
    <mergeCell ref="A301:A303"/>
    <mergeCell ref="B301:B303"/>
    <mergeCell ref="A288:A289"/>
    <mergeCell ref="B288:B289"/>
    <mergeCell ref="A290:A292"/>
    <mergeCell ref="B290:B292"/>
    <mergeCell ref="A294:A296"/>
    <mergeCell ref="B294:B296"/>
    <mergeCell ref="A281:A282"/>
    <mergeCell ref="B281:B282"/>
    <mergeCell ref="A283:A285"/>
    <mergeCell ref="B283:B285"/>
    <mergeCell ref="A286:A287"/>
    <mergeCell ref="B286:B287"/>
    <mergeCell ref="A272:A274"/>
    <mergeCell ref="B272:B274"/>
    <mergeCell ref="A275:A277"/>
    <mergeCell ref="B275:B277"/>
    <mergeCell ref="A278:A280"/>
    <mergeCell ref="B278:B280"/>
    <mergeCell ref="A264:A265"/>
    <mergeCell ref="B264:B265"/>
    <mergeCell ref="A266:A267"/>
    <mergeCell ref="B266:B267"/>
    <mergeCell ref="A269:A271"/>
    <mergeCell ref="B269:B271"/>
    <mergeCell ref="A257:A259"/>
    <mergeCell ref="B257:B259"/>
    <mergeCell ref="A260:A261"/>
    <mergeCell ref="B260:B261"/>
    <mergeCell ref="A262:A263"/>
    <mergeCell ref="B262:B263"/>
    <mergeCell ref="A251:A252"/>
    <mergeCell ref="B251:B252"/>
    <mergeCell ref="C251:D252"/>
    <mergeCell ref="E251:F251"/>
    <mergeCell ref="G251:G252"/>
    <mergeCell ref="A254:A256"/>
    <mergeCell ref="B254:B256"/>
    <mergeCell ref="A241:A243"/>
    <mergeCell ref="B241:B243"/>
    <mergeCell ref="A244:A246"/>
    <mergeCell ref="B244:B246"/>
    <mergeCell ref="A247:A249"/>
    <mergeCell ref="B247:B249"/>
    <mergeCell ref="A231:A233"/>
    <mergeCell ref="B231:B233"/>
    <mergeCell ref="A234:A236"/>
    <mergeCell ref="B234:B236"/>
    <mergeCell ref="A238:A240"/>
    <mergeCell ref="B238:B240"/>
    <mergeCell ref="A222:A224"/>
    <mergeCell ref="B222:B224"/>
    <mergeCell ref="A225:A227"/>
    <mergeCell ref="B225:B227"/>
    <mergeCell ref="A228:A230"/>
    <mergeCell ref="B228:B230"/>
    <mergeCell ref="A212:A214"/>
    <mergeCell ref="B212:B214"/>
    <mergeCell ref="A215:A217"/>
    <mergeCell ref="B215:B217"/>
    <mergeCell ref="A218:A220"/>
    <mergeCell ref="B218:B220"/>
    <mergeCell ref="A204:A205"/>
    <mergeCell ref="B204:B205"/>
    <mergeCell ref="A206:A207"/>
    <mergeCell ref="B206:B207"/>
    <mergeCell ref="A209:A211"/>
    <mergeCell ref="B209:B211"/>
    <mergeCell ref="A196:A197"/>
    <mergeCell ref="B196:B197"/>
    <mergeCell ref="A199:A200"/>
    <mergeCell ref="B199:B200"/>
    <mergeCell ref="A201:A202"/>
    <mergeCell ref="B201:B202"/>
    <mergeCell ref="A186:A187"/>
    <mergeCell ref="B186:B187"/>
    <mergeCell ref="A188:C188"/>
    <mergeCell ref="A190:A191"/>
    <mergeCell ref="B190:B191"/>
    <mergeCell ref="A193:A195"/>
    <mergeCell ref="B193:B195"/>
    <mergeCell ref="A180:A181"/>
    <mergeCell ref="B180:B181"/>
    <mergeCell ref="A182:A183"/>
    <mergeCell ref="B182:B183"/>
    <mergeCell ref="A184:A185"/>
    <mergeCell ref="B184:B185"/>
    <mergeCell ref="A174:A175"/>
    <mergeCell ref="B174:B175"/>
    <mergeCell ref="A176:A177"/>
    <mergeCell ref="B176:B177"/>
    <mergeCell ref="A178:A179"/>
    <mergeCell ref="B178:B179"/>
    <mergeCell ref="A164:A165"/>
    <mergeCell ref="B164:B165"/>
    <mergeCell ref="A167:A169"/>
    <mergeCell ref="B167:B169"/>
    <mergeCell ref="A170:A172"/>
    <mergeCell ref="B170:B172"/>
    <mergeCell ref="A157:A158"/>
    <mergeCell ref="B157:B158"/>
    <mergeCell ref="A160:A161"/>
    <mergeCell ref="B160:B161"/>
    <mergeCell ref="A162:A163"/>
    <mergeCell ref="B162:B163"/>
    <mergeCell ref="A151:A152"/>
    <mergeCell ref="B151:B152"/>
    <mergeCell ref="A153:A154"/>
    <mergeCell ref="B153:B154"/>
    <mergeCell ref="A155:A156"/>
    <mergeCell ref="B155:B156"/>
    <mergeCell ref="A143:A144"/>
    <mergeCell ref="B143:B144"/>
    <mergeCell ref="A145:A146"/>
    <mergeCell ref="B145:B146"/>
    <mergeCell ref="A148:A150"/>
    <mergeCell ref="B148:B150"/>
    <mergeCell ref="A135:A136"/>
    <mergeCell ref="B135:B136"/>
    <mergeCell ref="A137:A139"/>
    <mergeCell ref="B137:B139"/>
    <mergeCell ref="A140:A142"/>
    <mergeCell ref="B140:B142"/>
    <mergeCell ref="A124:A126"/>
    <mergeCell ref="B124:B126"/>
    <mergeCell ref="A127:A130"/>
    <mergeCell ref="B127:B130"/>
    <mergeCell ref="A131:A134"/>
    <mergeCell ref="B131:B134"/>
    <mergeCell ref="A113:A114"/>
    <mergeCell ref="B113:B114"/>
    <mergeCell ref="A116:A119"/>
    <mergeCell ref="B116:B119"/>
    <mergeCell ref="A120:A123"/>
    <mergeCell ref="B120:B123"/>
    <mergeCell ref="A104:A106"/>
    <mergeCell ref="B104:B106"/>
    <mergeCell ref="A108:A110"/>
    <mergeCell ref="B108:B110"/>
    <mergeCell ref="A111:A112"/>
    <mergeCell ref="B111:B112"/>
    <mergeCell ref="A95:A96"/>
    <mergeCell ref="B95:B96"/>
    <mergeCell ref="A97:A100"/>
    <mergeCell ref="B97:B100"/>
    <mergeCell ref="A101:A103"/>
    <mergeCell ref="B101:B103"/>
    <mergeCell ref="A86:A87"/>
    <mergeCell ref="B86:B87"/>
    <mergeCell ref="A88:A90"/>
    <mergeCell ref="B88:B90"/>
    <mergeCell ref="A92:A94"/>
    <mergeCell ref="B92:B94"/>
    <mergeCell ref="A75:A78"/>
    <mergeCell ref="B75:B78"/>
    <mergeCell ref="A79:A82"/>
    <mergeCell ref="B79:B82"/>
    <mergeCell ref="A84:A85"/>
    <mergeCell ref="B84:B85"/>
    <mergeCell ref="A63:A66"/>
    <mergeCell ref="B63:B66"/>
    <mergeCell ref="A67:A70"/>
    <mergeCell ref="B67:B70"/>
    <mergeCell ref="A71:A74"/>
    <mergeCell ref="B71:B74"/>
    <mergeCell ref="A54:A55"/>
    <mergeCell ref="B54:B55"/>
    <mergeCell ref="A56:A58"/>
    <mergeCell ref="B56:B58"/>
    <mergeCell ref="A59:A61"/>
    <mergeCell ref="B59:B61"/>
    <mergeCell ref="A46:A48"/>
    <mergeCell ref="B46:B48"/>
    <mergeCell ref="A49:A50"/>
    <mergeCell ref="B49:B50"/>
    <mergeCell ref="A51:A53"/>
    <mergeCell ref="B51:B53"/>
    <mergeCell ref="A37:A40"/>
    <mergeCell ref="B37:B40"/>
    <mergeCell ref="A41:A42"/>
    <mergeCell ref="B41:B42"/>
    <mergeCell ref="A44:A45"/>
    <mergeCell ref="B44:B45"/>
    <mergeCell ref="A28:A29"/>
    <mergeCell ref="B28:B29"/>
    <mergeCell ref="A30:A32"/>
    <mergeCell ref="B30:B32"/>
    <mergeCell ref="A33:A35"/>
    <mergeCell ref="B33:B35"/>
    <mergeCell ref="A20:A21"/>
    <mergeCell ref="B20:B21"/>
    <mergeCell ref="A22:A23"/>
    <mergeCell ref="B22:B23"/>
    <mergeCell ref="A24:A27"/>
    <mergeCell ref="B24:B27"/>
    <mergeCell ref="A8:G8"/>
    <mergeCell ref="A9:G9"/>
    <mergeCell ref="A10:G10"/>
    <mergeCell ref="A11:G11"/>
    <mergeCell ref="A12:A13"/>
    <mergeCell ref="B12:B13"/>
    <mergeCell ref="C12:D13"/>
    <mergeCell ref="E12:F12"/>
    <mergeCell ref="G12:G13"/>
    <mergeCell ref="A2:A6"/>
    <mergeCell ref="B2:G2"/>
    <mergeCell ref="B4:G4"/>
    <mergeCell ref="B5:G5"/>
    <mergeCell ref="B6:G6"/>
    <mergeCell ref="A7:G7"/>
  </mergeCells>
  <pageMargins left="0.1" right="0.1" top="0.35" bottom="0.35" header="0.3" footer="0.05"/>
  <pageSetup paperSize="9" scale="95" orientation="portrait" r:id="rId1"/>
  <headerFooter>
    <oddFooter>Page &amp;P</oddFooter>
  </headerFooter>
  <rowBreaks count="6" manualBreakCount="6">
    <brk id="58" max="16383" man="1"/>
    <brk id="119" max="16383" man="1"/>
    <brk id="191" max="16383" man="1"/>
    <brk id="220" max="16383" man="1"/>
    <brk id="249" max="16383" man="1"/>
    <brk id="2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Mau chuan</vt:lpstr>
      <vt:lpstr>'Mau chuan'!Print_Titles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HoangXuanSon</dc:creator>
  <cp:lastModifiedBy>HoangXuanSon</cp:lastModifiedBy>
  <dcterms:created xsi:type="dcterms:W3CDTF">2022-01-06T06:40:28Z</dcterms:created>
  <dcterms:modified xsi:type="dcterms:W3CDTF">2022-01-06T06:41:31Z</dcterms:modified>
</cp:coreProperties>
</file>